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64b934deb2fd3f0/Documents/Parish Clerk/Parish Council 2023-24/Accounts/"/>
    </mc:Choice>
  </mc:AlternateContent>
  <xr:revisionPtr revIDLastSave="0" documentId="14_{E1D269B7-498F-4E31-BBFD-5B4DB192EB5B}" xr6:coauthVersionLast="47" xr6:coauthVersionMax="47" xr10:uidLastSave="{00000000-0000-0000-0000-000000000000}"/>
  <bookViews>
    <workbookView xWindow="-108" yWindow="-108" windowWidth="23256" windowHeight="12456" xr2:uid="{21490367-5A63-487F-8A2E-4C870E1E1A7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98" i="1" l="1"/>
  <c r="AE60" i="1"/>
  <c r="AE59" i="1"/>
  <c r="X96" i="1"/>
  <c r="X95" i="1"/>
  <c r="X94" i="1"/>
  <c r="X93" i="1"/>
  <c r="X92" i="1"/>
  <c r="X91" i="1"/>
  <c r="X90" i="1"/>
  <c r="X89" i="1"/>
  <c r="X88" i="1"/>
  <c r="X87" i="1"/>
  <c r="AD50" i="1"/>
  <c r="AD48" i="1"/>
  <c r="AD43" i="1"/>
  <c r="AD21" i="1"/>
  <c r="L51" i="1"/>
  <c r="Z23" i="1"/>
  <c r="U23" i="1"/>
  <c r="X22" i="1" l="1"/>
  <c r="X20" i="1"/>
  <c r="X19" i="1"/>
  <c r="AD8" i="1"/>
  <c r="AD23" i="1" s="1"/>
  <c r="X43" i="1"/>
  <c r="X28" i="1"/>
  <c r="X29" i="1"/>
  <c r="X66" i="1"/>
  <c r="X70" i="1"/>
  <c r="X69" i="1"/>
  <c r="X68" i="1"/>
  <c r="X44" i="1" l="1"/>
  <c r="X36" i="1" l="1"/>
  <c r="X35" i="1"/>
  <c r="X33" i="1"/>
  <c r="X8" i="1"/>
  <c r="X10" i="1" l="1"/>
  <c r="X9" i="1"/>
  <c r="X4" i="1"/>
  <c r="AE4" i="1" s="1"/>
  <c r="X5" i="1"/>
  <c r="X6" i="1"/>
  <c r="X7" i="1"/>
  <c r="X11" i="1"/>
  <c r="X12" i="1"/>
  <c r="X13" i="1"/>
  <c r="X14" i="1"/>
  <c r="X15" i="1"/>
  <c r="X16" i="1"/>
  <c r="X17" i="1"/>
  <c r="X18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V23" i="1"/>
  <c r="W23" i="1"/>
  <c r="AA23" i="1"/>
  <c r="AB23" i="1"/>
  <c r="AC23" i="1"/>
  <c r="AC27" i="1" s="1"/>
  <c r="AC51" i="1" s="1"/>
  <c r="X30" i="1"/>
  <c r="X31" i="1"/>
  <c r="X32" i="1"/>
  <c r="X34" i="1"/>
  <c r="X56" i="1"/>
  <c r="X57" i="1"/>
  <c r="X58" i="1"/>
  <c r="X60" i="1"/>
  <c r="X61" i="1"/>
  <c r="X62" i="1"/>
  <c r="X63" i="1"/>
  <c r="X64" i="1"/>
  <c r="X65" i="1"/>
  <c r="X67" i="1"/>
  <c r="AB72" i="1"/>
  <c r="X23" i="1" l="1"/>
  <c r="AE5" i="1"/>
  <c r="AE6" i="1" s="1"/>
  <c r="AE7" i="1" s="1"/>
  <c r="AE8" i="1" s="1"/>
  <c r="AE9" i="1" s="1"/>
  <c r="AE10" i="1" l="1"/>
  <c r="AE11" i="1" s="1"/>
  <c r="AE12" i="1" s="1"/>
  <c r="AE13" i="1" s="1"/>
  <c r="X83" i="1"/>
  <c r="X86" i="1"/>
  <c r="X85" i="1"/>
  <c r="X84" i="1"/>
  <c r="Y98" i="1"/>
  <c r="AE14" i="1" l="1"/>
  <c r="AE15" i="1" s="1"/>
  <c r="AE16" i="1" s="1"/>
  <c r="AE17" i="1" s="1"/>
  <c r="AE18" i="1" s="1"/>
  <c r="AE19" i="1" s="1"/>
  <c r="AE20" i="1" s="1"/>
  <c r="AE21" i="1" s="1"/>
  <c r="AE22" i="1" s="1"/>
  <c r="X82" i="1"/>
  <c r="X81" i="1"/>
  <c r="AE23" i="1" l="1"/>
  <c r="X80" i="1" l="1"/>
  <c r="X78" i="1" l="1"/>
  <c r="X79" i="1"/>
  <c r="X77" i="1" l="1"/>
  <c r="L55" i="1" l="1"/>
  <c r="L72" i="1" l="1"/>
  <c r="L76" i="1" s="1"/>
  <c r="L98" i="1" s="1"/>
  <c r="AB76" i="1"/>
  <c r="AB98" i="1" s="1"/>
  <c r="AE52" i="1"/>
  <c r="AA27" i="1" l="1"/>
  <c r="AC55" i="1"/>
  <c r="AC72" i="1" s="1"/>
  <c r="AA51" i="1" l="1"/>
  <c r="AA55" i="1" s="1"/>
  <c r="AA72" i="1" s="1"/>
  <c r="AA76" i="1" s="1"/>
  <c r="AA98" i="1" s="1"/>
  <c r="U27" i="1"/>
  <c r="U51" i="1" s="1"/>
  <c r="F27" i="1"/>
  <c r="F51" i="1" s="1"/>
  <c r="V27" i="1"/>
  <c r="V51" i="1" s="1"/>
  <c r="N27" i="1"/>
  <c r="N51" i="1" s="1"/>
  <c r="M27" i="1"/>
  <c r="M51" i="1" s="1"/>
  <c r="K27" i="1"/>
  <c r="K51" i="1" s="1"/>
  <c r="O27" i="1"/>
  <c r="O51" i="1" s="1"/>
  <c r="Q27" i="1"/>
  <c r="Q51" i="1" s="1"/>
  <c r="I27" i="1"/>
  <c r="I51" i="1" s="1"/>
  <c r="T27" i="1"/>
  <c r="T51" i="1" s="1"/>
  <c r="P27" i="1"/>
  <c r="P51" i="1" s="1"/>
  <c r="R27" i="1"/>
  <c r="R51" i="1" s="1"/>
  <c r="S27" i="1"/>
  <c r="S51" i="1" s="1"/>
  <c r="J27" i="1"/>
  <c r="J51" i="1" s="1"/>
  <c r="H27" i="1"/>
  <c r="H51" i="1" s="1"/>
  <c r="G27" i="1"/>
  <c r="G51" i="1" s="1"/>
  <c r="W27" i="1"/>
  <c r="W51" i="1" s="1"/>
  <c r="X27" i="1"/>
  <c r="X51" i="1" s="1"/>
  <c r="W55" i="1" l="1"/>
  <c r="W72" i="1" s="1"/>
  <c r="W76" i="1" s="1"/>
  <c r="W98" i="1" s="1"/>
  <c r="M55" i="1"/>
  <c r="M72" i="1" s="1"/>
  <c r="M76" i="1" s="1"/>
  <c r="M98" i="1" s="1"/>
  <c r="N55" i="1"/>
  <c r="N72" i="1" s="1"/>
  <c r="N76" i="1" s="1"/>
  <c r="N98" i="1" s="1"/>
  <c r="S55" i="1"/>
  <c r="S72" i="1" s="1"/>
  <c r="S76" i="1" s="1"/>
  <c r="S98" i="1" s="1"/>
  <c r="U55" i="1"/>
  <c r="U72" i="1" s="1"/>
  <c r="U76" i="1" s="1"/>
  <c r="U98" i="1" s="1"/>
  <c r="R55" i="1"/>
  <c r="R72" i="1" s="1"/>
  <c r="R76" i="1" s="1"/>
  <c r="R98" i="1" s="1"/>
  <c r="Q55" i="1"/>
  <c r="Q72" i="1" s="1"/>
  <c r="Q76" i="1" s="1"/>
  <c r="Q98" i="1" s="1"/>
  <c r="H55" i="1"/>
  <c r="H72" i="1" s="1"/>
  <c r="H76" i="1" s="1"/>
  <c r="H98" i="1" s="1"/>
  <c r="P55" i="1"/>
  <c r="P72" i="1" s="1"/>
  <c r="P76" i="1" s="1"/>
  <c r="P98" i="1" s="1"/>
  <c r="O55" i="1"/>
  <c r="O72" i="1" s="1"/>
  <c r="O76" i="1" s="1"/>
  <c r="O98" i="1" s="1"/>
  <c r="V55" i="1"/>
  <c r="V72" i="1" s="1"/>
  <c r="V76" i="1" s="1"/>
  <c r="V98" i="1" s="1"/>
  <c r="I55" i="1"/>
  <c r="I72" i="1" s="1"/>
  <c r="I76" i="1" s="1"/>
  <c r="I98" i="1" s="1"/>
  <c r="X55" i="1"/>
  <c r="X72" i="1" s="1"/>
  <c r="X76" i="1" s="1"/>
  <c r="X98" i="1" s="1"/>
  <c r="J55" i="1"/>
  <c r="J72" i="1" s="1"/>
  <c r="J76" i="1" s="1"/>
  <c r="J98" i="1" s="1"/>
  <c r="T55" i="1"/>
  <c r="T72" i="1" s="1"/>
  <c r="T76" i="1" s="1"/>
  <c r="T98" i="1" s="1"/>
  <c r="K55" i="1"/>
  <c r="K72" i="1" s="1"/>
  <c r="K76" i="1" s="1"/>
  <c r="K98" i="1" s="1"/>
  <c r="F55" i="1"/>
  <c r="AE27" i="1"/>
  <c r="AB27" i="1"/>
  <c r="AB51" i="1" s="1"/>
  <c r="AD27" i="1"/>
  <c r="Z27" i="1"/>
  <c r="Z51" i="1" s="1"/>
  <c r="AD51" i="1" l="1"/>
  <c r="AD55" i="1" s="1"/>
  <c r="AD72" i="1" s="1"/>
  <c r="AD76" i="1" s="1"/>
  <c r="AD98" i="1" s="1"/>
  <c r="AE28" i="1"/>
  <c r="AE29" i="1" s="1"/>
  <c r="AE30" i="1" s="1"/>
  <c r="AE31" i="1" s="1"/>
  <c r="AE32" i="1" s="1"/>
  <c r="AF76" i="1"/>
  <c r="F72" i="1"/>
  <c r="F76" i="1" s="1"/>
  <c r="F98" i="1" s="1"/>
  <c r="Z55" i="1" l="1"/>
  <c r="Z72" i="1" s="1"/>
  <c r="Z76" i="1" s="1"/>
  <c r="Z98" i="1" s="1"/>
  <c r="AE33" i="1"/>
  <c r="AE34" i="1" s="1"/>
  <c r="AE35" i="1" s="1"/>
  <c r="AE36" i="1" s="1"/>
  <c r="AC76" i="1"/>
  <c r="AC98" i="1" s="1"/>
  <c r="AE37" i="1" l="1"/>
  <c r="AE38" i="1" l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G55" i="1"/>
  <c r="G72" i="1" s="1"/>
  <c r="G76" i="1" s="1"/>
  <c r="G98" i="1" s="1"/>
  <c r="AE49" i="1" l="1"/>
  <c r="AE50" i="1" l="1"/>
  <c r="AE51" i="1" s="1"/>
  <c r="AE55" i="1" s="1"/>
  <c r="AE56" i="1" s="1"/>
  <c r="AE57" i="1" s="1"/>
  <c r="AE58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</calcChain>
</file>

<file path=xl/sharedStrings.xml><?xml version="1.0" encoding="utf-8"?>
<sst xmlns="http://schemas.openxmlformats.org/spreadsheetml/2006/main" count="210" uniqueCount="91">
  <si>
    <t xml:space="preserve">         </t>
  </si>
  <si>
    <t>Date</t>
  </si>
  <si>
    <t>Amount</t>
  </si>
  <si>
    <t>Description</t>
  </si>
  <si>
    <t>VAT</t>
  </si>
  <si>
    <t>Salary &amp; Inc Tax</t>
  </si>
  <si>
    <t>Postages &amp; Tele.</t>
  </si>
  <si>
    <t>Stationery</t>
  </si>
  <si>
    <t>Equipment</t>
  </si>
  <si>
    <t xml:space="preserve"> Maintenance</t>
  </si>
  <si>
    <t>Insurance</t>
  </si>
  <si>
    <t xml:space="preserve">Training </t>
  </si>
  <si>
    <t xml:space="preserve"> Chair Allowance (£180) </t>
  </si>
  <si>
    <t>Hire of Rooms</t>
  </si>
  <si>
    <t>Subscriptions</t>
  </si>
  <si>
    <t>Audit</t>
  </si>
  <si>
    <t>Misc</t>
  </si>
  <si>
    <t>Total Costs</t>
  </si>
  <si>
    <t>Interest</t>
  </si>
  <si>
    <t>Precept</t>
  </si>
  <si>
    <t>Concurrent</t>
  </si>
  <si>
    <t>Other</t>
  </si>
  <si>
    <t>Total Income</t>
  </si>
  <si>
    <t>Cash balance</t>
  </si>
  <si>
    <t xml:space="preserve">Carry Forward </t>
  </si>
  <si>
    <t xml:space="preserve"> </t>
  </si>
  <si>
    <t>TOTAL</t>
  </si>
  <si>
    <t>Equipment &amp; Maint</t>
  </si>
  <si>
    <t>Training &amp; Publicat.</t>
  </si>
  <si>
    <t>Grants &amp; Chair Allow</t>
  </si>
  <si>
    <t>Subscrip  &amp; Donations</t>
  </si>
  <si>
    <t>Carried Forward</t>
  </si>
  <si>
    <t>Earmarked funds</t>
  </si>
  <si>
    <t>Grants</t>
  </si>
  <si>
    <t>Bank charges</t>
  </si>
  <si>
    <t>Travel expenses</t>
  </si>
  <si>
    <t>Playground maintenance</t>
  </si>
  <si>
    <t>Office equipment</t>
  </si>
  <si>
    <t>Equipment Maintenance</t>
  </si>
  <si>
    <t>Carried forward</t>
  </si>
  <si>
    <t>Chair Allow</t>
  </si>
  <si>
    <t>Invoice number</t>
  </si>
  <si>
    <t>April 2023 - June 2023</t>
  </si>
  <si>
    <t>July 2023 - Sept 2023</t>
  </si>
  <si>
    <t>October 2023 - December 2023</t>
  </si>
  <si>
    <t>Stationary</t>
  </si>
  <si>
    <t>January 2024 - March 2024</t>
  </si>
  <si>
    <t>Stoneleigh Village Hall Hire</t>
  </si>
  <si>
    <t>WALC subscription</t>
  </si>
  <si>
    <t>NEST</t>
  </si>
  <si>
    <t>WDC Maps</t>
  </si>
  <si>
    <t>Npower</t>
  </si>
  <si>
    <t>Rebecca Maoudis April Salary</t>
  </si>
  <si>
    <t>Rebecca Maoudis March salary &amp; expenses</t>
  </si>
  <si>
    <t>Royal mail</t>
  </si>
  <si>
    <t>Internal audit</t>
  </si>
  <si>
    <t>Annual Insurance</t>
  </si>
  <si>
    <t>Rebecca Maoudis May Salary</t>
  </si>
  <si>
    <t>Rebecca Maoudis May Expenses</t>
  </si>
  <si>
    <t>Rebecca Maoudis June Salary</t>
  </si>
  <si>
    <t>Rebecca Maoudis April Expenses</t>
  </si>
  <si>
    <t>Playground equip/maintenance</t>
  </si>
  <si>
    <t>Nest</t>
  </si>
  <si>
    <t>PAYE</t>
  </si>
  <si>
    <t>Rebecca Maoudis June expenses</t>
  </si>
  <si>
    <t>DM Malley payroll</t>
  </si>
  <si>
    <t>E.ON</t>
  </si>
  <si>
    <t>Rebecca Maoudis July Salary</t>
  </si>
  <si>
    <t>Bank Charges</t>
  </si>
  <si>
    <t>Your Locale</t>
  </si>
  <si>
    <t>HMRC &amp; PAYE</t>
  </si>
  <si>
    <t>Rebecca Maoudis (July &amp; August Expenses)</t>
  </si>
  <si>
    <t>Groundwork UK</t>
  </si>
  <si>
    <t>Parish Online</t>
  </si>
  <si>
    <t>Hugo Fox</t>
  </si>
  <si>
    <t>NPower</t>
  </si>
  <si>
    <t>Rebecca Maoudis August Salary</t>
  </si>
  <si>
    <t>Rebecca Maoudis September Salary</t>
  </si>
  <si>
    <t>Clerks expenses</t>
  </si>
  <si>
    <t>Clerks salary</t>
  </si>
  <si>
    <t>|Playsafety inspection</t>
  </si>
  <si>
    <t>Your locale</t>
  </si>
  <si>
    <t>ICO</t>
  </si>
  <si>
    <t>Pensions</t>
  </si>
  <si>
    <t>zoom</t>
  </si>
  <si>
    <t>WCC</t>
  </si>
  <si>
    <t>Ashow room hire</t>
  </si>
  <si>
    <t>xmas food for meeting</t>
  </si>
  <si>
    <t>HMRC</t>
  </si>
  <si>
    <t>Service charge unity</t>
  </si>
  <si>
    <t>Unity service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</si>
</sst>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d\-mmm\-yy"/>
    <numFmt numFmtId="165" formatCode="#,##0.00_ ;\-#,##0.00\ "/>
    <numFmt numFmtId="166" formatCode="&quot;£&quot;#,##0.000000000000;\-&quot;£&quot;#,##0.000000000000"/>
    <numFmt numFmtId="167" formatCode="#,##0.0000000000000_ ;\-#,##0.0000000000000\ "/>
    <numFmt numFmtId="168" formatCode="#,##0.000000000000_ ;\-#,##0.000000000000\ "/>
    <numFmt numFmtId="169" formatCode=";;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darkGray"/>
    </fill>
    <fill>
      <patternFill patternType="solid">
        <fgColor theme="0"/>
        <bgColor indexed="64"/>
      </patternFill>
    </fill>
    <fill>
      <patternFill patternType="darkGray">
        <bgColor theme="0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18" xfId="0" applyFont="1" applyBorder="1"/>
    <xf numFmtId="0" fontId="3" fillId="0" borderId="22" xfId="0" applyFont="1" applyBorder="1"/>
    <xf numFmtId="0" fontId="3" fillId="0" borderId="0" xfId="0" applyFont="1"/>
    <xf numFmtId="1" fontId="2" fillId="0" borderId="5" xfId="0" applyNumberFormat="1" applyFont="1" applyBorder="1"/>
    <xf numFmtId="164" fontId="2" fillId="0" borderId="20" xfId="0" applyNumberFormat="1" applyFont="1" applyBorder="1" applyAlignment="1">
      <alignment horizontal="center"/>
    </xf>
    <xf numFmtId="1" fontId="2" fillId="0" borderId="18" xfId="0" applyNumberFormat="1" applyFont="1" applyBorder="1"/>
    <xf numFmtId="39" fontId="2" fillId="0" borderId="18" xfId="0" applyNumberFormat="1" applyFont="1" applyBorder="1"/>
    <xf numFmtId="2" fontId="2" fillId="0" borderId="18" xfId="0" applyNumberFormat="1" applyFont="1" applyBorder="1"/>
    <xf numFmtId="39" fontId="2" fillId="0" borderId="24" xfId="0" applyNumberFormat="1" applyFont="1" applyBorder="1"/>
    <xf numFmtId="0" fontId="2" fillId="0" borderId="0" xfId="0" applyFont="1"/>
    <xf numFmtId="0" fontId="3" fillId="0" borderId="3" xfId="0" applyFont="1" applyBorder="1"/>
    <xf numFmtId="164" fontId="2" fillId="0" borderId="0" xfId="0" applyNumberFormat="1" applyFont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0" fontId="4" fillId="0" borderId="31" xfId="0" applyFont="1" applyBorder="1"/>
    <xf numFmtId="0" fontId="4" fillId="0" borderId="31" xfId="0" applyFont="1" applyBorder="1" applyAlignment="1">
      <alignment horizontal="center"/>
    </xf>
    <xf numFmtId="0" fontId="5" fillId="0" borderId="28" xfId="0" applyFont="1" applyBorder="1"/>
    <xf numFmtId="39" fontId="5" fillId="0" borderId="28" xfId="0" applyNumberFormat="1" applyFont="1" applyBorder="1"/>
    <xf numFmtId="39" fontId="5" fillId="0" borderId="29" xfId="0" applyNumberFormat="1" applyFont="1" applyBorder="1"/>
    <xf numFmtId="1" fontId="5" fillId="0" borderId="5" xfId="0" applyNumberFormat="1" applyFont="1" applyBorder="1"/>
    <xf numFmtId="0" fontId="5" fillId="2" borderId="30" xfId="0" applyFont="1" applyFill="1" applyBorder="1"/>
    <xf numFmtId="0" fontId="6" fillId="0" borderId="31" xfId="0" applyFont="1" applyBorder="1"/>
    <xf numFmtId="0" fontId="5" fillId="2" borderId="32" xfId="0" applyFont="1" applyFill="1" applyBorder="1"/>
    <xf numFmtId="0" fontId="5" fillId="2" borderId="0" xfId="0" applyFont="1" applyFill="1"/>
    <xf numFmtId="164" fontId="4" fillId="0" borderId="0" xfId="0" applyNumberFormat="1" applyFont="1" applyAlignment="1">
      <alignment horizontal="left"/>
    </xf>
    <xf numFmtId="1" fontId="2" fillId="0" borderId="0" xfId="0" applyNumberFormat="1" applyFont="1"/>
    <xf numFmtId="1" fontId="2" fillId="2" borderId="1" xfId="0" applyNumberFormat="1" applyFont="1" applyFill="1" applyBorder="1"/>
    <xf numFmtId="164" fontId="7" fillId="2" borderId="2" xfId="0" applyNumberFormat="1" applyFont="1" applyFill="1" applyBorder="1" applyAlignment="1">
      <alignment horizontal="center"/>
    </xf>
    <xf numFmtId="0" fontId="7" fillId="2" borderId="3" xfId="0" applyFont="1" applyFill="1" applyBorder="1"/>
    <xf numFmtId="0" fontId="7" fillId="2" borderId="4" xfId="0" applyFont="1" applyFill="1" applyBorder="1"/>
    <xf numFmtId="0" fontId="7" fillId="2" borderId="0" xfId="0" applyFont="1" applyFill="1"/>
    <xf numFmtId="1" fontId="7" fillId="0" borderId="5" xfId="0" applyNumberFormat="1" applyFont="1" applyBorder="1"/>
    <xf numFmtId="164" fontId="2" fillId="0" borderId="6" xfId="0" applyNumberFormat="1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textRotation="90"/>
    </xf>
    <xf numFmtId="0" fontId="2" fillId="0" borderId="0" xfId="0" applyFont="1" applyAlignment="1">
      <alignment horizontal="center"/>
    </xf>
    <xf numFmtId="39" fontId="7" fillId="0" borderId="9" xfId="0" applyNumberFormat="1" applyFont="1" applyBorder="1"/>
    <xf numFmtId="0" fontId="7" fillId="0" borderId="0" xfId="0" applyFont="1"/>
    <xf numFmtId="165" fontId="7" fillId="0" borderId="0" xfId="0" applyNumberFormat="1" applyFont="1"/>
    <xf numFmtId="2" fontId="7" fillId="0" borderId="0" xfId="0" applyNumberFormat="1" applyFont="1"/>
    <xf numFmtId="166" fontId="7" fillId="0" borderId="0" xfId="0" applyNumberFormat="1" applyFont="1"/>
    <xf numFmtId="167" fontId="7" fillId="0" borderId="0" xfId="0" applyNumberFormat="1" applyFont="1"/>
    <xf numFmtId="168" fontId="7" fillId="0" borderId="0" xfId="0" applyNumberFormat="1" applyFont="1"/>
    <xf numFmtId="39" fontId="7" fillId="0" borderId="0" xfId="0" applyNumberFormat="1" applyFont="1"/>
    <xf numFmtId="39" fontId="7" fillId="0" borderId="10" xfId="0" applyNumberFormat="1" applyFont="1" applyBorder="1"/>
    <xf numFmtId="0" fontId="7" fillId="0" borderId="12" xfId="0" applyFont="1" applyBorder="1"/>
    <xf numFmtId="39" fontId="7" fillId="0" borderId="12" xfId="0" applyNumberFormat="1" applyFont="1" applyBorder="1"/>
    <xf numFmtId="39" fontId="7" fillId="0" borderId="14" xfId="0" applyNumberFormat="1" applyFont="1" applyBorder="1"/>
    <xf numFmtId="39" fontId="7" fillId="0" borderId="15" xfId="0" applyNumberFormat="1" applyFont="1" applyBorder="1"/>
    <xf numFmtId="39" fontId="7" fillId="0" borderId="16" xfId="0" applyNumberFormat="1" applyFont="1" applyBorder="1"/>
    <xf numFmtId="39" fontId="7" fillId="0" borderId="13" xfId="0" applyNumberFormat="1" applyFont="1" applyBorder="1"/>
    <xf numFmtId="39" fontId="7" fillId="0" borderId="18" xfId="0" applyNumberFormat="1" applyFont="1" applyBorder="1"/>
    <xf numFmtId="39" fontId="7" fillId="0" borderId="19" xfId="0" applyNumberFormat="1" applyFont="1" applyBorder="1"/>
    <xf numFmtId="0" fontId="7" fillId="0" borderId="18" xfId="0" applyFont="1" applyBorder="1"/>
    <xf numFmtId="4" fontId="7" fillId="0" borderId="18" xfId="0" applyNumberFormat="1" applyFont="1" applyBorder="1"/>
    <xf numFmtId="1" fontId="7" fillId="0" borderId="18" xfId="0" applyNumberFormat="1" applyFont="1" applyBorder="1"/>
    <xf numFmtId="39" fontId="7" fillId="0" borderId="17" xfId="0" applyNumberFormat="1" applyFont="1" applyBorder="1"/>
    <xf numFmtId="1" fontId="7" fillId="0" borderId="22" xfId="0" applyNumberFormat="1" applyFont="1" applyBorder="1"/>
    <xf numFmtId="39" fontId="7" fillId="0" borderId="22" xfId="0" applyNumberFormat="1" applyFont="1" applyBorder="1"/>
    <xf numFmtId="1" fontId="7" fillId="0" borderId="0" xfId="0" applyNumberFormat="1" applyFont="1"/>
    <xf numFmtId="0" fontId="7" fillId="0" borderId="15" xfId="0" applyFont="1" applyBorder="1"/>
    <xf numFmtId="39" fontId="7" fillId="0" borderId="18" xfId="0" applyNumberFormat="1" applyFont="1" applyBorder="1" applyAlignment="1">
      <alignment horizontal="centerContinuous"/>
    </xf>
    <xf numFmtId="164" fontId="2" fillId="0" borderId="2" xfId="0" applyNumberFormat="1" applyFont="1" applyBorder="1" applyAlignment="1">
      <alignment horizontal="center"/>
    </xf>
    <xf numFmtId="1" fontId="7" fillId="0" borderId="3" xfId="0" applyNumberFormat="1" applyFont="1" applyBorder="1"/>
    <xf numFmtId="4" fontId="7" fillId="0" borderId="12" xfId="0" applyNumberFormat="1" applyFont="1" applyBorder="1"/>
    <xf numFmtId="43" fontId="7" fillId="0" borderId="0" xfId="1" applyFont="1"/>
    <xf numFmtId="165" fontId="7" fillId="0" borderId="18" xfId="0" applyNumberFormat="1" applyFont="1" applyBorder="1"/>
    <xf numFmtId="2" fontId="7" fillId="0" borderId="18" xfId="0" applyNumberFormat="1" applyFont="1" applyBorder="1"/>
    <xf numFmtId="39" fontId="7" fillId="0" borderId="18" xfId="0" applyNumberFormat="1" applyFont="1" applyBorder="1" applyAlignment="1">
      <alignment horizontal="right"/>
    </xf>
    <xf numFmtId="39" fontId="7" fillId="0" borderId="24" xfId="0" applyNumberFormat="1" applyFont="1" applyBorder="1"/>
    <xf numFmtId="164" fontId="2" fillId="0" borderId="25" xfId="0" applyNumberFormat="1" applyFont="1" applyBorder="1" applyAlignment="1">
      <alignment horizontal="center"/>
    </xf>
    <xf numFmtId="0" fontId="7" fillId="0" borderId="26" xfId="0" applyFont="1" applyBorder="1"/>
    <xf numFmtId="1" fontId="7" fillId="0" borderId="26" xfId="0" applyNumberFormat="1" applyFont="1" applyBorder="1"/>
    <xf numFmtId="0" fontId="3" fillId="0" borderId="26" xfId="0" applyFont="1" applyBorder="1"/>
    <xf numFmtId="39" fontId="7" fillId="0" borderId="26" xfId="0" applyNumberFormat="1" applyFont="1" applyBorder="1"/>
    <xf numFmtId="39" fontId="7" fillId="0" borderId="27" xfId="0" applyNumberFormat="1" applyFont="1" applyBorder="1"/>
    <xf numFmtId="1" fontId="2" fillId="0" borderId="16" xfId="0" applyNumberFormat="1" applyFont="1" applyBorder="1"/>
    <xf numFmtId="0" fontId="7" fillId="0" borderId="28" xfId="0" applyFont="1" applyBorder="1"/>
    <xf numFmtId="0" fontId="7" fillId="0" borderId="22" xfId="0" applyFont="1" applyBorder="1"/>
    <xf numFmtId="0" fontId="3" fillId="0" borderId="28" xfId="0" applyFont="1" applyBorder="1"/>
    <xf numFmtId="39" fontId="7" fillId="0" borderId="28" xfId="0" applyNumberFormat="1" applyFont="1" applyBorder="1"/>
    <xf numFmtId="39" fontId="7" fillId="0" borderId="29" xfId="0" applyNumberFormat="1" applyFont="1" applyBorder="1"/>
    <xf numFmtId="164" fontId="7" fillId="0" borderId="28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2" borderId="30" xfId="0" applyFont="1" applyFill="1" applyBorder="1"/>
    <xf numFmtId="0" fontId="7" fillId="2" borderId="32" xfId="0" applyFont="1" applyFill="1" applyBorder="1"/>
    <xf numFmtId="164" fontId="7" fillId="2" borderId="3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39" fontId="7" fillId="0" borderId="0" xfId="0" applyNumberFormat="1" applyFont="1" applyAlignment="1">
      <alignment horizontal="centerContinuous"/>
    </xf>
    <xf numFmtId="164" fontId="2" fillId="0" borderId="28" xfId="0" applyNumberFormat="1" applyFont="1" applyBorder="1" applyAlignment="1">
      <alignment horizontal="center"/>
    </xf>
    <xf numFmtId="1" fontId="2" fillId="2" borderId="0" xfId="0" applyNumberFormat="1" applyFont="1" applyFill="1"/>
    <xf numFmtId="164" fontId="2" fillId="2" borderId="30" xfId="0" applyNumberFormat="1" applyFont="1" applyFill="1" applyBorder="1" applyAlignment="1">
      <alignment horizontal="center"/>
    </xf>
    <xf numFmtId="1" fontId="5" fillId="2" borderId="1" xfId="0" applyNumberFormat="1" applyFont="1" applyFill="1" applyBorder="1"/>
    <xf numFmtId="0" fontId="8" fillId="0" borderId="28" xfId="0" applyFont="1" applyBorder="1"/>
    <xf numFmtId="164" fontId="5" fillId="0" borderId="28" xfId="0" applyNumberFormat="1" applyFont="1" applyBorder="1" applyAlignment="1">
      <alignment horizontal="center"/>
    </xf>
    <xf numFmtId="164" fontId="5" fillId="2" borderId="30" xfId="0" applyNumberFormat="1" applyFont="1" applyFill="1" applyBorder="1" applyAlignment="1">
      <alignment horizontal="center"/>
    </xf>
    <xf numFmtId="169" fontId="7" fillId="0" borderId="0" xfId="0" applyNumberFormat="1" applyFont="1" applyProtection="1">
      <protection hidden="1"/>
    </xf>
    <xf numFmtId="169" fontId="7" fillId="0" borderId="0" xfId="1" applyNumberFormat="1" applyFont="1" applyProtection="1">
      <protection hidden="1"/>
    </xf>
    <xf numFmtId="0" fontId="7" fillId="0" borderId="0" xfId="0" quotePrefix="1" applyFont="1"/>
    <xf numFmtId="164" fontId="2" fillId="0" borderId="33" xfId="0" applyNumberFormat="1" applyFont="1" applyBorder="1" applyAlignment="1">
      <alignment horizontal="center" textRotation="90"/>
    </xf>
    <xf numFmtId="0" fontId="2" fillId="0" borderId="0" xfId="0" applyFont="1" applyAlignment="1">
      <alignment horizontal="center" textRotation="90"/>
    </xf>
    <xf numFmtId="0" fontId="2" fillId="0" borderId="34" xfId="0" applyFont="1" applyBorder="1" applyAlignment="1">
      <alignment horizontal="center" textRotation="90"/>
    </xf>
    <xf numFmtId="164" fontId="7" fillId="0" borderId="11" xfId="0" applyNumberFormat="1" applyFont="1" applyBorder="1" applyAlignment="1">
      <alignment horizontal="center"/>
    </xf>
    <xf numFmtId="0" fontId="2" fillId="0" borderId="12" xfId="0" applyFont="1" applyBorder="1"/>
    <xf numFmtId="39" fontId="7" fillId="0" borderId="12" xfId="0" applyNumberFormat="1" applyFont="1" applyBorder="1" applyAlignment="1">
      <alignment horizontal="centerContinuous"/>
    </xf>
    <xf numFmtId="0" fontId="7" fillId="0" borderId="18" xfId="0" applyFont="1" applyBorder="1" applyAlignment="1">
      <alignment wrapText="1"/>
    </xf>
    <xf numFmtId="164" fontId="2" fillId="0" borderId="35" xfId="0" applyNumberFormat="1" applyFont="1" applyBorder="1" applyAlignment="1">
      <alignment horizontal="center"/>
    </xf>
    <xf numFmtId="4" fontId="2" fillId="0" borderId="36" xfId="0" applyNumberFormat="1" applyFont="1" applyBorder="1"/>
    <xf numFmtId="1" fontId="2" fillId="0" borderId="36" xfId="0" applyNumberFormat="1" applyFont="1" applyBorder="1"/>
    <xf numFmtId="0" fontId="2" fillId="0" borderId="36" xfId="0" applyFont="1" applyBorder="1"/>
    <xf numFmtId="39" fontId="2" fillId="0" borderId="36" xfId="0" applyNumberFormat="1" applyFont="1" applyBorder="1"/>
    <xf numFmtId="2" fontId="2" fillId="0" borderId="36" xfId="0" applyNumberFormat="1" applyFont="1" applyBorder="1"/>
    <xf numFmtId="39" fontId="2" fillId="0" borderId="37" xfId="0" applyNumberFormat="1" applyFont="1" applyBorder="1"/>
    <xf numFmtId="4" fontId="7" fillId="3" borderId="18" xfId="0" applyNumberFormat="1" applyFont="1" applyFill="1" applyBorder="1"/>
    <xf numFmtId="4" fontId="7" fillId="3" borderId="26" xfId="0" applyNumberFormat="1" applyFont="1" applyFill="1" applyBorder="1"/>
    <xf numFmtId="0" fontId="7" fillId="3" borderId="0" xfId="0" applyFont="1" applyFill="1"/>
    <xf numFmtId="0" fontId="7" fillId="4" borderId="3" xfId="0" applyFont="1" applyFill="1" applyBorder="1"/>
    <xf numFmtId="0" fontId="2" fillId="3" borderId="7" xfId="0" applyFont="1" applyFill="1" applyBorder="1" applyAlignment="1">
      <alignment horizontal="center" textRotation="90"/>
    </xf>
    <xf numFmtId="0" fontId="7" fillId="3" borderId="12" xfId="0" applyFont="1" applyFill="1" applyBorder="1"/>
    <xf numFmtId="4" fontId="2" fillId="3" borderId="18" xfId="0" applyNumberFormat="1" applyFont="1" applyFill="1" applyBorder="1"/>
    <xf numFmtId="1" fontId="2" fillId="3" borderId="22" xfId="0" applyNumberFormat="1" applyFont="1" applyFill="1" applyBorder="1"/>
    <xf numFmtId="1" fontId="7" fillId="3" borderId="0" xfId="0" applyNumberFormat="1" applyFont="1" applyFill="1"/>
    <xf numFmtId="4" fontId="7" fillId="3" borderId="15" xfId="0" applyNumberFormat="1" applyFont="1" applyFill="1" applyBorder="1"/>
    <xf numFmtId="1" fontId="7" fillId="3" borderId="22" xfId="0" applyNumberFormat="1" applyFont="1" applyFill="1" applyBorder="1"/>
    <xf numFmtId="1" fontId="7" fillId="3" borderId="12" xfId="0" applyNumberFormat="1" applyFont="1" applyFill="1" applyBorder="1"/>
    <xf numFmtId="4" fontId="2" fillId="3" borderId="36" xfId="0" applyNumberFormat="1" applyFont="1" applyFill="1" applyBorder="1"/>
    <xf numFmtId="4" fontId="7" fillId="2" borderId="3" xfId="0" applyNumberFormat="1" applyFont="1" applyFill="1" applyBorder="1"/>
    <xf numFmtId="4" fontId="2" fillId="0" borderId="0" xfId="0" applyNumberFormat="1" applyFont="1" applyAlignment="1">
      <alignment horizontal="center" textRotation="90"/>
    </xf>
    <xf numFmtId="4" fontId="7" fillId="0" borderId="26" xfId="0" applyNumberFormat="1" applyFont="1" applyBorder="1"/>
    <xf numFmtId="4" fontId="7" fillId="0" borderId="0" xfId="0" applyNumberFormat="1" applyFont="1"/>
    <xf numFmtId="4" fontId="2" fillId="0" borderId="7" xfId="0" applyNumberFormat="1" applyFont="1" applyBorder="1" applyAlignment="1">
      <alignment horizontal="center" textRotation="90"/>
    </xf>
    <xf numFmtId="4" fontId="7" fillId="0" borderId="22" xfId="0" applyNumberFormat="1" applyFont="1" applyBorder="1"/>
    <xf numFmtId="4" fontId="7" fillId="0" borderId="15" xfId="0" applyNumberFormat="1" applyFont="1" applyBorder="1"/>
    <xf numFmtId="4" fontId="2" fillId="0" borderId="18" xfId="0" applyNumberFormat="1" applyFont="1" applyBorder="1"/>
    <xf numFmtId="4" fontId="7" fillId="0" borderId="28" xfId="0" applyNumberFormat="1" applyFont="1" applyBorder="1"/>
    <xf numFmtId="4" fontId="7" fillId="2" borderId="30" xfId="0" applyNumberFormat="1" applyFont="1" applyFill="1" applyBorder="1"/>
    <xf numFmtId="4" fontId="2" fillId="0" borderId="0" xfId="0" applyNumberFormat="1" applyFont="1" applyAlignment="1">
      <alignment horizontal="center"/>
    </xf>
    <xf numFmtId="4" fontId="2" fillId="2" borderId="1" xfId="0" applyNumberFormat="1" applyFont="1" applyFill="1" applyBorder="1"/>
    <xf numFmtId="4" fontId="5" fillId="0" borderId="28" xfId="0" applyNumberFormat="1" applyFont="1" applyBorder="1"/>
    <xf numFmtId="4" fontId="5" fillId="2" borderId="30" xfId="0" applyNumberFormat="1" applyFont="1" applyFill="1" applyBorder="1"/>
    <xf numFmtId="4" fontId="2" fillId="0" borderId="0" xfId="0" applyNumberFormat="1" applyFont="1"/>
    <xf numFmtId="4" fontId="7" fillId="0" borderId="12" xfId="0" applyNumberFormat="1" applyFont="1" applyBorder="1" applyAlignment="1">
      <alignment horizontal="left" indent="1"/>
    </xf>
    <xf numFmtId="4" fontId="7" fillId="0" borderId="18" xfId="0" applyNumberFormat="1" applyFont="1" applyBorder="1" applyAlignment="1">
      <alignment horizontal="centerContinuous"/>
    </xf>
    <xf numFmtId="4" fontId="7" fillId="0" borderId="0" xfId="0" applyNumberFormat="1" applyFont="1" applyAlignment="1">
      <alignment horizontal="centerContinuous"/>
    </xf>
    <xf numFmtId="4" fontId="7" fillId="0" borderId="0" xfId="0" quotePrefix="1" applyNumberFormat="1" applyFont="1"/>
    <xf numFmtId="0" fontId="7" fillId="3" borderId="15" xfId="0" applyFont="1" applyFill="1" applyBorder="1"/>
    <xf numFmtId="39" fontId="7" fillId="0" borderId="38" xfId="0" applyNumberFormat="1" applyFont="1" applyBorder="1"/>
    <xf numFmtId="39" fontId="7" fillId="0" borderId="39" xfId="0" applyNumberFormat="1" applyFont="1" applyBorder="1"/>
    <xf numFmtId="164" fontId="2" fillId="0" borderId="40" xfId="0" applyNumberFormat="1" applyFont="1" applyBorder="1" applyAlignment="1">
      <alignment horizontal="center"/>
    </xf>
    <xf numFmtId="1" fontId="7" fillId="0" borderId="36" xfId="0" applyNumberFormat="1" applyFont="1" applyBorder="1"/>
    <xf numFmtId="4" fontId="7" fillId="0" borderId="36" xfId="0" applyNumberFormat="1" applyFont="1" applyBorder="1"/>
    <xf numFmtId="39" fontId="7" fillId="0" borderId="36" xfId="0" applyNumberFormat="1" applyFont="1" applyBorder="1"/>
    <xf numFmtId="39" fontId="7" fillId="0" borderId="41" xfId="0" applyNumberFormat="1" applyFont="1" applyBorder="1"/>
    <xf numFmtId="164" fontId="2" fillId="0" borderId="18" xfId="0" applyNumberFormat="1" applyFont="1" applyBorder="1" applyAlignment="1">
      <alignment horizontal="center"/>
    </xf>
    <xf numFmtId="4" fontId="7" fillId="3" borderId="36" xfId="0" applyNumberFormat="1" applyFont="1" applyFill="1" applyBorder="1"/>
    <xf numFmtId="0" fontId="7" fillId="0" borderId="36" xfId="0" applyFont="1" applyBorder="1"/>
    <xf numFmtId="39" fontId="7" fillId="0" borderId="36" xfId="0" applyNumberFormat="1" applyFont="1" applyBorder="1" applyAlignment="1">
      <alignment horizontal="centerContinuous"/>
    </xf>
    <xf numFmtId="4" fontId="7" fillId="0" borderId="36" xfId="0" applyNumberFormat="1" applyFont="1" applyBorder="1" applyAlignment="1">
      <alignment horizontal="centerContinuous"/>
    </xf>
    <xf numFmtId="2" fontId="7" fillId="0" borderId="36" xfId="0" applyNumberFormat="1" applyFont="1" applyBorder="1"/>
    <xf numFmtId="39" fontId="7" fillId="0" borderId="37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4DDC-BD21-4F7D-9CB1-9ABF50D3AC50}">
  <sheetPr>
    <pageSetUpPr fitToPage="1"/>
  </sheetPr>
  <dimension ref="A1:AG487"/>
  <sheetViews>
    <sheetView tabSelected="1" zoomScale="85" zoomScaleNormal="85" workbookViewId="0">
      <pane xSplit="4" ySplit="2" topLeftCell="Q90" activePane="bottomRight" state="frozen"/>
      <selection pane="topRight" activeCell="E1" sqref="E1"/>
      <selection pane="bottomLeft" activeCell="A3" sqref="A3"/>
      <selection pane="bottomRight" activeCell="AE99" sqref="AE99"/>
    </sheetView>
  </sheetViews>
  <sheetFormatPr defaultRowHeight="13.2" x14ac:dyDescent="0.25"/>
  <cols>
    <col min="1" max="1" width="2.44140625" style="28" customWidth="1"/>
    <col min="2" max="2" width="9.6640625" style="87" customWidth="1"/>
    <col min="3" max="3" width="9.6640625" style="41" customWidth="1"/>
    <col min="4" max="4" width="10.5546875" style="41" customWidth="1"/>
    <col min="5" max="5" width="57.109375" style="41" customWidth="1"/>
    <col min="6" max="7" width="9.6640625" style="133" customWidth="1"/>
    <col min="8" max="9" width="9.6640625" style="41" customWidth="1"/>
    <col min="10" max="10" width="9.6640625" style="133" customWidth="1"/>
    <col min="11" max="15" width="9.6640625" style="41" customWidth="1"/>
    <col min="16" max="16" width="9.6640625" style="133" customWidth="1"/>
    <col min="17" max="23" width="9.6640625" style="41" customWidth="1"/>
    <col min="24" max="25" width="10.6640625" style="41" customWidth="1"/>
    <col min="26" max="26" width="10.109375" style="41" bestFit="1" customWidth="1"/>
    <col min="27" max="30" width="10.6640625" style="41" customWidth="1"/>
    <col min="31" max="31" width="15.109375" style="41" customWidth="1"/>
    <col min="32" max="32" width="16.44140625" style="41" customWidth="1"/>
    <col min="33" max="33" width="19.88671875" style="41" bestFit="1" customWidth="1"/>
    <col min="34" max="261" width="9.109375" style="41"/>
    <col min="262" max="262" width="2.44140625" style="41" customWidth="1"/>
    <col min="263" max="264" width="9.6640625" style="41" customWidth="1"/>
    <col min="265" max="265" width="10.5546875" style="41" customWidth="1"/>
    <col min="266" max="266" width="35.33203125" style="41" customWidth="1"/>
    <col min="267" max="279" width="9.6640625" style="41" customWidth="1"/>
    <col min="280" max="281" width="10.6640625" style="41" customWidth="1"/>
    <col min="282" max="282" width="10.109375" style="41" bestFit="1" customWidth="1"/>
    <col min="283" max="286" width="10.6640625" style="41" customWidth="1"/>
    <col min="287" max="287" width="12.44140625" style="41" customWidth="1"/>
    <col min="288" max="288" width="3" style="41" customWidth="1"/>
    <col min="289" max="517" width="9.109375" style="41"/>
    <col min="518" max="518" width="2.44140625" style="41" customWidth="1"/>
    <col min="519" max="520" width="9.6640625" style="41" customWidth="1"/>
    <col min="521" max="521" width="10.5546875" style="41" customWidth="1"/>
    <col min="522" max="522" width="35.33203125" style="41" customWidth="1"/>
    <col min="523" max="535" width="9.6640625" style="41" customWidth="1"/>
    <col min="536" max="537" width="10.6640625" style="41" customWidth="1"/>
    <col min="538" max="538" width="10.109375" style="41" bestFit="1" customWidth="1"/>
    <col min="539" max="542" width="10.6640625" style="41" customWidth="1"/>
    <col min="543" max="543" width="12.44140625" style="41" customWidth="1"/>
    <col min="544" max="544" width="3" style="41" customWidth="1"/>
    <col min="545" max="773" width="9.109375" style="41"/>
    <col min="774" max="774" width="2.44140625" style="41" customWidth="1"/>
    <col min="775" max="776" width="9.6640625" style="41" customWidth="1"/>
    <col min="777" max="777" width="10.5546875" style="41" customWidth="1"/>
    <col min="778" max="778" width="35.33203125" style="41" customWidth="1"/>
    <col min="779" max="791" width="9.6640625" style="41" customWidth="1"/>
    <col min="792" max="793" width="10.6640625" style="41" customWidth="1"/>
    <col min="794" max="794" width="10.109375" style="41" bestFit="1" customWidth="1"/>
    <col min="795" max="798" width="10.6640625" style="41" customWidth="1"/>
    <col min="799" max="799" width="12.44140625" style="41" customWidth="1"/>
    <col min="800" max="800" width="3" style="41" customWidth="1"/>
    <col min="801" max="1029" width="9.109375" style="41"/>
    <col min="1030" max="1030" width="2.44140625" style="41" customWidth="1"/>
    <col min="1031" max="1032" width="9.6640625" style="41" customWidth="1"/>
    <col min="1033" max="1033" width="10.5546875" style="41" customWidth="1"/>
    <col min="1034" max="1034" width="35.33203125" style="41" customWidth="1"/>
    <col min="1035" max="1047" width="9.6640625" style="41" customWidth="1"/>
    <col min="1048" max="1049" width="10.6640625" style="41" customWidth="1"/>
    <col min="1050" max="1050" width="10.109375" style="41" bestFit="1" customWidth="1"/>
    <col min="1051" max="1054" width="10.6640625" style="41" customWidth="1"/>
    <col min="1055" max="1055" width="12.44140625" style="41" customWidth="1"/>
    <col min="1056" max="1056" width="3" style="41" customWidth="1"/>
    <col min="1057" max="1285" width="9.109375" style="41"/>
    <col min="1286" max="1286" width="2.44140625" style="41" customWidth="1"/>
    <col min="1287" max="1288" width="9.6640625" style="41" customWidth="1"/>
    <col min="1289" max="1289" width="10.5546875" style="41" customWidth="1"/>
    <col min="1290" max="1290" width="35.33203125" style="41" customWidth="1"/>
    <col min="1291" max="1303" width="9.6640625" style="41" customWidth="1"/>
    <col min="1304" max="1305" width="10.6640625" style="41" customWidth="1"/>
    <col min="1306" max="1306" width="10.109375" style="41" bestFit="1" customWidth="1"/>
    <col min="1307" max="1310" width="10.6640625" style="41" customWidth="1"/>
    <col min="1311" max="1311" width="12.44140625" style="41" customWidth="1"/>
    <col min="1312" max="1312" width="3" style="41" customWidth="1"/>
    <col min="1313" max="1541" width="9.109375" style="41"/>
    <col min="1542" max="1542" width="2.44140625" style="41" customWidth="1"/>
    <col min="1543" max="1544" width="9.6640625" style="41" customWidth="1"/>
    <col min="1545" max="1545" width="10.5546875" style="41" customWidth="1"/>
    <col min="1546" max="1546" width="35.33203125" style="41" customWidth="1"/>
    <col min="1547" max="1559" width="9.6640625" style="41" customWidth="1"/>
    <col min="1560" max="1561" width="10.6640625" style="41" customWidth="1"/>
    <col min="1562" max="1562" width="10.109375" style="41" bestFit="1" customWidth="1"/>
    <col min="1563" max="1566" width="10.6640625" style="41" customWidth="1"/>
    <col min="1567" max="1567" width="12.44140625" style="41" customWidth="1"/>
    <col min="1568" max="1568" width="3" style="41" customWidth="1"/>
    <col min="1569" max="1797" width="9.109375" style="41"/>
    <col min="1798" max="1798" width="2.44140625" style="41" customWidth="1"/>
    <col min="1799" max="1800" width="9.6640625" style="41" customWidth="1"/>
    <col min="1801" max="1801" width="10.5546875" style="41" customWidth="1"/>
    <col min="1802" max="1802" width="35.33203125" style="41" customWidth="1"/>
    <col min="1803" max="1815" width="9.6640625" style="41" customWidth="1"/>
    <col min="1816" max="1817" width="10.6640625" style="41" customWidth="1"/>
    <col min="1818" max="1818" width="10.109375" style="41" bestFit="1" customWidth="1"/>
    <col min="1819" max="1822" width="10.6640625" style="41" customWidth="1"/>
    <col min="1823" max="1823" width="12.44140625" style="41" customWidth="1"/>
    <col min="1824" max="1824" width="3" style="41" customWidth="1"/>
    <col min="1825" max="2053" width="9.109375" style="41"/>
    <col min="2054" max="2054" width="2.44140625" style="41" customWidth="1"/>
    <col min="2055" max="2056" width="9.6640625" style="41" customWidth="1"/>
    <col min="2057" max="2057" width="10.5546875" style="41" customWidth="1"/>
    <col min="2058" max="2058" width="35.33203125" style="41" customWidth="1"/>
    <col min="2059" max="2071" width="9.6640625" style="41" customWidth="1"/>
    <col min="2072" max="2073" width="10.6640625" style="41" customWidth="1"/>
    <col min="2074" max="2074" width="10.109375" style="41" bestFit="1" customWidth="1"/>
    <col min="2075" max="2078" width="10.6640625" style="41" customWidth="1"/>
    <col min="2079" max="2079" width="12.44140625" style="41" customWidth="1"/>
    <col min="2080" max="2080" width="3" style="41" customWidth="1"/>
    <col min="2081" max="2309" width="9.109375" style="41"/>
    <col min="2310" max="2310" width="2.44140625" style="41" customWidth="1"/>
    <col min="2311" max="2312" width="9.6640625" style="41" customWidth="1"/>
    <col min="2313" max="2313" width="10.5546875" style="41" customWidth="1"/>
    <col min="2314" max="2314" width="35.33203125" style="41" customWidth="1"/>
    <col min="2315" max="2327" width="9.6640625" style="41" customWidth="1"/>
    <col min="2328" max="2329" width="10.6640625" style="41" customWidth="1"/>
    <col min="2330" max="2330" width="10.109375" style="41" bestFit="1" customWidth="1"/>
    <col min="2331" max="2334" width="10.6640625" style="41" customWidth="1"/>
    <col min="2335" max="2335" width="12.44140625" style="41" customWidth="1"/>
    <col min="2336" max="2336" width="3" style="41" customWidth="1"/>
    <col min="2337" max="2565" width="9.109375" style="41"/>
    <col min="2566" max="2566" width="2.44140625" style="41" customWidth="1"/>
    <col min="2567" max="2568" width="9.6640625" style="41" customWidth="1"/>
    <col min="2569" max="2569" width="10.5546875" style="41" customWidth="1"/>
    <col min="2570" max="2570" width="35.33203125" style="41" customWidth="1"/>
    <col min="2571" max="2583" width="9.6640625" style="41" customWidth="1"/>
    <col min="2584" max="2585" width="10.6640625" style="41" customWidth="1"/>
    <col min="2586" max="2586" width="10.109375" style="41" bestFit="1" customWidth="1"/>
    <col min="2587" max="2590" width="10.6640625" style="41" customWidth="1"/>
    <col min="2591" max="2591" width="12.44140625" style="41" customWidth="1"/>
    <col min="2592" max="2592" width="3" style="41" customWidth="1"/>
    <col min="2593" max="2821" width="9.109375" style="41"/>
    <col min="2822" max="2822" width="2.44140625" style="41" customWidth="1"/>
    <col min="2823" max="2824" width="9.6640625" style="41" customWidth="1"/>
    <col min="2825" max="2825" width="10.5546875" style="41" customWidth="1"/>
    <col min="2826" max="2826" width="35.33203125" style="41" customWidth="1"/>
    <col min="2827" max="2839" width="9.6640625" style="41" customWidth="1"/>
    <col min="2840" max="2841" width="10.6640625" style="41" customWidth="1"/>
    <col min="2842" max="2842" width="10.109375" style="41" bestFit="1" customWidth="1"/>
    <col min="2843" max="2846" width="10.6640625" style="41" customWidth="1"/>
    <col min="2847" max="2847" width="12.44140625" style="41" customWidth="1"/>
    <col min="2848" max="2848" width="3" style="41" customWidth="1"/>
    <col min="2849" max="3077" width="9.109375" style="41"/>
    <col min="3078" max="3078" width="2.44140625" style="41" customWidth="1"/>
    <col min="3079" max="3080" width="9.6640625" style="41" customWidth="1"/>
    <col min="3081" max="3081" width="10.5546875" style="41" customWidth="1"/>
    <col min="3082" max="3082" width="35.33203125" style="41" customWidth="1"/>
    <col min="3083" max="3095" width="9.6640625" style="41" customWidth="1"/>
    <col min="3096" max="3097" width="10.6640625" style="41" customWidth="1"/>
    <col min="3098" max="3098" width="10.109375" style="41" bestFit="1" customWidth="1"/>
    <col min="3099" max="3102" width="10.6640625" style="41" customWidth="1"/>
    <col min="3103" max="3103" width="12.44140625" style="41" customWidth="1"/>
    <col min="3104" max="3104" width="3" style="41" customWidth="1"/>
    <col min="3105" max="3333" width="9.109375" style="41"/>
    <col min="3334" max="3334" width="2.44140625" style="41" customWidth="1"/>
    <col min="3335" max="3336" width="9.6640625" style="41" customWidth="1"/>
    <col min="3337" max="3337" width="10.5546875" style="41" customWidth="1"/>
    <col min="3338" max="3338" width="35.33203125" style="41" customWidth="1"/>
    <col min="3339" max="3351" width="9.6640625" style="41" customWidth="1"/>
    <col min="3352" max="3353" width="10.6640625" style="41" customWidth="1"/>
    <col min="3354" max="3354" width="10.109375" style="41" bestFit="1" customWidth="1"/>
    <col min="3355" max="3358" width="10.6640625" style="41" customWidth="1"/>
    <col min="3359" max="3359" width="12.44140625" style="41" customWidth="1"/>
    <col min="3360" max="3360" width="3" style="41" customWidth="1"/>
    <col min="3361" max="3589" width="9.109375" style="41"/>
    <col min="3590" max="3590" width="2.44140625" style="41" customWidth="1"/>
    <col min="3591" max="3592" width="9.6640625" style="41" customWidth="1"/>
    <col min="3593" max="3593" width="10.5546875" style="41" customWidth="1"/>
    <col min="3594" max="3594" width="35.33203125" style="41" customWidth="1"/>
    <col min="3595" max="3607" width="9.6640625" style="41" customWidth="1"/>
    <col min="3608" max="3609" width="10.6640625" style="41" customWidth="1"/>
    <col min="3610" max="3610" width="10.109375" style="41" bestFit="1" customWidth="1"/>
    <col min="3611" max="3614" width="10.6640625" style="41" customWidth="1"/>
    <col min="3615" max="3615" width="12.44140625" style="41" customWidth="1"/>
    <col min="3616" max="3616" width="3" style="41" customWidth="1"/>
    <col min="3617" max="3845" width="9.109375" style="41"/>
    <col min="3846" max="3846" width="2.44140625" style="41" customWidth="1"/>
    <col min="3847" max="3848" width="9.6640625" style="41" customWidth="1"/>
    <col min="3849" max="3849" width="10.5546875" style="41" customWidth="1"/>
    <col min="3850" max="3850" width="35.33203125" style="41" customWidth="1"/>
    <col min="3851" max="3863" width="9.6640625" style="41" customWidth="1"/>
    <col min="3864" max="3865" width="10.6640625" style="41" customWidth="1"/>
    <col min="3866" max="3866" width="10.109375" style="41" bestFit="1" customWidth="1"/>
    <col min="3867" max="3870" width="10.6640625" style="41" customWidth="1"/>
    <col min="3871" max="3871" width="12.44140625" style="41" customWidth="1"/>
    <col min="3872" max="3872" width="3" style="41" customWidth="1"/>
    <col min="3873" max="4101" width="9.109375" style="41"/>
    <col min="4102" max="4102" width="2.44140625" style="41" customWidth="1"/>
    <col min="4103" max="4104" width="9.6640625" style="41" customWidth="1"/>
    <col min="4105" max="4105" width="10.5546875" style="41" customWidth="1"/>
    <col min="4106" max="4106" width="35.33203125" style="41" customWidth="1"/>
    <col min="4107" max="4119" width="9.6640625" style="41" customWidth="1"/>
    <col min="4120" max="4121" width="10.6640625" style="41" customWidth="1"/>
    <col min="4122" max="4122" width="10.109375" style="41" bestFit="1" customWidth="1"/>
    <col min="4123" max="4126" width="10.6640625" style="41" customWidth="1"/>
    <col min="4127" max="4127" width="12.44140625" style="41" customWidth="1"/>
    <col min="4128" max="4128" width="3" style="41" customWidth="1"/>
    <col min="4129" max="4357" width="9.109375" style="41"/>
    <col min="4358" max="4358" width="2.44140625" style="41" customWidth="1"/>
    <col min="4359" max="4360" width="9.6640625" style="41" customWidth="1"/>
    <col min="4361" max="4361" width="10.5546875" style="41" customWidth="1"/>
    <col min="4362" max="4362" width="35.33203125" style="41" customWidth="1"/>
    <col min="4363" max="4375" width="9.6640625" style="41" customWidth="1"/>
    <col min="4376" max="4377" width="10.6640625" style="41" customWidth="1"/>
    <col min="4378" max="4378" width="10.109375" style="41" bestFit="1" customWidth="1"/>
    <col min="4379" max="4382" width="10.6640625" style="41" customWidth="1"/>
    <col min="4383" max="4383" width="12.44140625" style="41" customWidth="1"/>
    <col min="4384" max="4384" width="3" style="41" customWidth="1"/>
    <col min="4385" max="4613" width="9.109375" style="41"/>
    <col min="4614" max="4614" width="2.44140625" style="41" customWidth="1"/>
    <col min="4615" max="4616" width="9.6640625" style="41" customWidth="1"/>
    <col min="4617" max="4617" width="10.5546875" style="41" customWidth="1"/>
    <col min="4618" max="4618" width="35.33203125" style="41" customWidth="1"/>
    <col min="4619" max="4631" width="9.6640625" style="41" customWidth="1"/>
    <col min="4632" max="4633" width="10.6640625" style="41" customWidth="1"/>
    <col min="4634" max="4634" width="10.109375" style="41" bestFit="1" customWidth="1"/>
    <col min="4635" max="4638" width="10.6640625" style="41" customWidth="1"/>
    <col min="4639" max="4639" width="12.44140625" style="41" customWidth="1"/>
    <col min="4640" max="4640" width="3" style="41" customWidth="1"/>
    <col min="4641" max="4869" width="9.109375" style="41"/>
    <col min="4870" max="4870" width="2.44140625" style="41" customWidth="1"/>
    <col min="4871" max="4872" width="9.6640625" style="41" customWidth="1"/>
    <col min="4873" max="4873" width="10.5546875" style="41" customWidth="1"/>
    <col min="4874" max="4874" width="35.33203125" style="41" customWidth="1"/>
    <col min="4875" max="4887" width="9.6640625" style="41" customWidth="1"/>
    <col min="4888" max="4889" width="10.6640625" style="41" customWidth="1"/>
    <col min="4890" max="4890" width="10.109375" style="41" bestFit="1" customWidth="1"/>
    <col min="4891" max="4894" width="10.6640625" style="41" customWidth="1"/>
    <col min="4895" max="4895" width="12.44140625" style="41" customWidth="1"/>
    <col min="4896" max="4896" width="3" style="41" customWidth="1"/>
    <col min="4897" max="5125" width="9.109375" style="41"/>
    <col min="5126" max="5126" width="2.44140625" style="41" customWidth="1"/>
    <col min="5127" max="5128" width="9.6640625" style="41" customWidth="1"/>
    <col min="5129" max="5129" width="10.5546875" style="41" customWidth="1"/>
    <col min="5130" max="5130" width="35.33203125" style="41" customWidth="1"/>
    <col min="5131" max="5143" width="9.6640625" style="41" customWidth="1"/>
    <col min="5144" max="5145" width="10.6640625" style="41" customWidth="1"/>
    <col min="5146" max="5146" width="10.109375" style="41" bestFit="1" customWidth="1"/>
    <col min="5147" max="5150" width="10.6640625" style="41" customWidth="1"/>
    <col min="5151" max="5151" width="12.44140625" style="41" customWidth="1"/>
    <col min="5152" max="5152" width="3" style="41" customWidth="1"/>
    <col min="5153" max="5381" width="9.109375" style="41"/>
    <col min="5382" max="5382" width="2.44140625" style="41" customWidth="1"/>
    <col min="5383" max="5384" width="9.6640625" style="41" customWidth="1"/>
    <col min="5385" max="5385" width="10.5546875" style="41" customWidth="1"/>
    <col min="5386" max="5386" width="35.33203125" style="41" customWidth="1"/>
    <col min="5387" max="5399" width="9.6640625" style="41" customWidth="1"/>
    <col min="5400" max="5401" width="10.6640625" style="41" customWidth="1"/>
    <col min="5402" max="5402" width="10.109375" style="41" bestFit="1" customWidth="1"/>
    <col min="5403" max="5406" width="10.6640625" style="41" customWidth="1"/>
    <col min="5407" max="5407" width="12.44140625" style="41" customWidth="1"/>
    <col min="5408" max="5408" width="3" style="41" customWidth="1"/>
    <col min="5409" max="5637" width="9.109375" style="41"/>
    <col min="5638" max="5638" width="2.44140625" style="41" customWidth="1"/>
    <col min="5639" max="5640" width="9.6640625" style="41" customWidth="1"/>
    <col min="5641" max="5641" width="10.5546875" style="41" customWidth="1"/>
    <col min="5642" max="5642" width="35.33203125" style="41" customWidth="1"/>
    <col min="5643" max="5655" width="9.6640625" style="41" customWidth="1"/>
    <col min="5656" max="5657" width="10.6640625" style="41" customWidth="1"/>
    <col min="5658" max="5658" width="10.109375" style="41" bestFit="1" customWidth="1"/>
    <col min="5659" max="5662" width="10.6640625" style="41" customWidth="1"/>
    <col min="5663" max="5663" width="12.44140625" style="41" customWidth="1"/>
    <col min="5664" max="5664" width="3" style="41" customWidth="1"/>
    <col min="5665" max="5893" width="9.109375" style="41"/>
    <col min="5894" max="5894" width="2.44140625" style="41" customWidth="1"/>
    <col min="5895" max="5896" width="9.6640625" style="41" customWidth="1"/>
    <col min="5897" max="5897" width="10.5546875" style="41" customWidth="1"/>
    <col min="5898" max="5898" width="35.33203125" style="41" customWidth="1"/>
    <col min="5899" max="5911" width="9.6640625" style="41" customWidth="1"/>
    <col min="5912" max="5913" width="10.6640625" style="41" customWidth="1"/>
    <col min="5914" max="5914" width="10.109375" style="41" bestFit="1" customWidth="1"/>
    <col min="5915" max="5918" width="10.6640625" style="41" customWidth="1"/>
    <col min="5919" max="5919" width="12.44140625" style="41" customWidth="1"/>
    <col min="5920" max="5920" width="3" style="41" customWidth="1"/>
    <col min="5921" max="6149" width="9.109375" style="41"/>
    <col min="6150" max="6150" width="2.44140625" style="41" customWidth="1"/>
    <col min="6151" max="6152" width="9.6640625" style="41" customWidth="1"/>
    <col min="6153" max="6153" width="10.5546875" style="41" customWidth="1"/>
    <col min="6154" max="6154" width="35.33203125" style="41" customWidth="1"/>
    <col min="6155" max="6167" width="9.6640625" style="41" customWidth="1"/>
    <col min="6168" max="6169" width="10.6640625" style="41" customWidth="1"/>
    <col min="6170" max="6170" width="10.109375" style="41" bestFit="1" customWidth="1"/>
    <col min="6171" max="6174" width="10.6640625" style="41" customWidth="1"/>
    <col min="6175" max="6175" width="12.44140625" style="41" customWidth="1"/>
    <col min="6176" max="6176" width="3" style="41" customWidth="1"/>
    <col min="6177" max="6405" width="9.109375" style="41"/>
    <col min="6406" max="6406" width="2.44140625" style="41" customWidth="1"/>
    <col min="6407" max="6408" width="9.6640625" style="41" customWidth="1"/>
    <col min="6409" max="6409" width="10.5546875" style="41" customWidth="1"/>
    <col min="6410" max="6410" width="35.33203125" style="41" customWidth="1"/>
    <col min="6411" max="6423" width="9.6640625" style="41" customWidth="1"/>
    <col min="6424" max="6425" width="10.6640625" style="41" customWidth="1"/>
    <col min="6426" max="6426" width="10.109375" style="41" bestFit="1" customWidth="1"/>
    <col min="6427" max="6430" width="10.6640625" style="41" customWidth="1"/>
    <col min="6431" max="6431" width="12.44140625" style="41" customWidth="1"/>
    <col min="6432" max="6432" width="3" style="41" customWidth="1"/>
    <col min="6433" max="6661" width="9.109375" style="41"/>
    <col min="6662" max="6662" width="2.44140625" style="41" customWidth="1"/>
    <col min="6663" max="6664" width="9.6640625" style="41" customWidth="1"/>
    <col min="6665" max="6665" width="10.5546875" style="41" customWidth="1"/>
    <col min="6666" max="6666" width="35.33203125" style="41" customWidth="1"/>
    <col min="6667" max="6679" width="9.6640625" style="41" customWidth="1"/>
    <col min="6680" max="6681" width="10.6640625" style="41" customWidth="1"/>
    <col min="6682" max="6682" width="10.109375" style="41" bestFit="1" customWidth="1"/>
    <col min="6683" max="6686" width="10.6640625" style="41" customWidth="1"/>
    <col min="6687" max="6687" width="12.44140625" style="41" customWidth="1"/>
    <col min="6688" max="6688" width="3" style="41" customWidth="1"/>
    <col min="6689" max="6917" width="9.109375" style="41"/>
    <col min="6918" max="6918" width="2.44140625" style="41" customWidth="1"/>
    <col min="6919" max="6920" width="9.6640625" style="41" customWidth="1"/>
    <col min="6921" max="6921" width="10.5546875" style="41" customWidth="1"/>
    <col min="6922" max="6922" width="35.33203125" style="41" customWidth="1"/>
    <col min="6923" max="6935" width="9.6640625" style="41" customWidth="1"/>
    <col min="6936" max="6937" width="10.6640625" style="41" customWidth="1"/>
    <col min="6938" max="6938" width="10.109375" style="41" bestFit="1" customWidth="1"/>
    <col min="6939" max="6942" width="10.6640625" style="41" customWidth="1"/>
    <col min="6943" max="6943" width="12.44140625" style="41" customWidth="1"/>
    <col min="6944" max="6944" width="3" style="41" customWidth="1"/>
    <col min="6945" max="7173" width="9.109375" style="41"/>
    <col min="7174" max="7174" width="2.44140625" style="41" customWidth="1"/>
    <col min="7175" max="7176" width="9.6640625" style="41" customWidth="1"/>
    <col min="7177" max="7177" width="10.5546875" style="41" customWidth="1"/>
    <col min="7178" max="7178" width="35.33203125" style="41" customWidth="1"/>
    <col min="7179" max="7191" width="9.6640625" style="41" customWidth="1"/>
    <col min="7192" max="7193" width="10.6640625" style="41" customWidth="1"/>
    <col min="7194" max="7194" width="10.109375" style="41" bestFit="1" customWidth="1"/>
    <col min="7195" max="7198" width="10.6640625" style="41" customWidth="1"/>
    <col min="7199" max="7199" width="12.44140625" style="41" customWidth="1"/>
    <col min="7200" max="7200" width="3" style="41" customWidth="1"/>
    <col min="7201" max="7429" width="9.109375" style="41"/>
    <col min="7430" max="7430" width="2.44140625" style="41" customWidth="1"/>
    <col min="7431" max="7432" width="9.6640625" style="41" customWidth="1"/>
    <col min="7433" max="7433" width="10.5546875" style="41" customWidth="1"/>
    <col min="7434" max="7434" width="35.33203125" style="41" customWidth="1"/>
    <col min="7435" max="7447" width="9.6640625" style="41" customWidth="1"/>
    <col min="7448" max="7449" width="10.6640625" style="41" customWidth="1"/>
    <col min="7450" max="7450" width="10.109375" style="41" bestFit="1" customWidth="1"/>
    <col min="7451" max="7454" width="10.6640625" style="41" customWidth="1"/>
    <col min="7455" max="7455" width="12.44140625" style="41" customWidth="1"/>
    <col min="7456" max="7456" width="3" style="41" customWidth="1"/>
    <col min="7457" max="7685" width="9.109375" style="41"/>
    <col min="7686" max="7686" width="2.44140625" style="41" customWidth="1"/>
    <col min="7687" max="7688" width="9.6640625" style="41" customWidth="1"/>
    <col min="7689" max="7689" width="10.5546875" style="41" customWidth="1"/>
    <col min="7690" max="7690" width="35.33203125" style="41" customWidth="1"/>
    <col min="7691" max="7703" width="9.6640625" style="41" customWidth="1"/>
    <col min="7704" max="7705" width="10.6640625" style="41" customWidth="1"/>
    <col min="7706" max="7706" width="10.109375" style="41" bestFit="1" customWidth="1"/>
    <col min="7707" max="7710" width="10.6640625" style="41" customWidth="1"/>
    <col min="7711" max="7711" width="12.44140625" style="41" customWidth="1"/>
    <col min="7712" max="7712" width="3" style="41" customWidth="1"/>
    <col min="7713" max="7941" width="9.109375" style="41"/>
    <col min="7942" max="7942" width="2.44140625" style="41" customWidth="1"/>
    <col min="7943" max="7944" width="9.6640625" style="41" customWidth="1"/>
    <col min="7945" max="7945" width="10.5546875" style="41" customWidth="1"/>
    <col min="7946" max="7946" width="35.33203125" style="41" customWidth="1"/>
    <col min="7947" max="7959" width="9.6640625" style="41" customWidth="1"/>
    <col min="7960" max="7961" width="10.6640625" style="41" customWidth="1"/>
    <col min="7962" max="7962" width="10.109375" style="41" bestFit="1" customWidth="1"/>
    <col min="7963" max="7966" width="10.6640625" style="41" customWidth="1"/>
    <col min="7967" max="7967" width="12.44140625" style="41" customWidth="1"/>
    <col min="7968" max="7968" width="3" style="41" customWidth="1"/>
    <col min="7969" max="8197" width="9.109375" style="41"/>
    <col min="8198" max="8198" width="2.44140625" style="41" customWidth="1"/>
    <col min="8199" max="8200" width="9.6640625" style="41" customWidth="1"/>
    <col min="8201" max="8201" width="10.5546875" style="41" customWidth="1"/>
    <col min="8202" max="8202" width="35.33203125" style="41" customWidth="1"/>
    <col min="8203" max="8215" width="9.6640625" style="41" customWidth="1"/>
    <col min="8216" max="8217" width="10.6640625" style="41" customWidth="1"/>
    <col min="8218" max="8218" width="10.109375" style="41" bestFit="1" customWidth="1"/>
    <col min="8219" max="8222" width="10.6640625" style="41" customWidth="1"/>
    <col min="8223" max="8223" width="12.44140625" style="41" customWidth="1"/>
    <col min="8224" max="8224" width="3" style="41" customWidth="1"/>
    <col min="8225" max="8453" width="9.109375" style="41"/>
    <col min="8454" max="8454" width="2.44140625" style="41" customWidth="1"/>
    <col min="8455" max="8456" width="9.6640625" style="41" customWidth="1"/>
    <col min="8457" max="8457" width="10.5546875" style="41" customWidth="1"/>
    <col min="8458" max="8458" width="35.33203125" style="41" customWidth="1"/>
    <col min="8459" max="8471" width="9.6640625" style="41" customWidth="1"/>
    <col min="8472" max="8473" width="10.6640625" style="41" customWidth="1"/>
    <col min="8474" max="8474" width="10.109375" style="41" bestFit="1" customWidth="1"/>
    <col min="8475" max="8478" width="10.6640625" style="41" customWidth="1"/>
    <col min="8479" max="8479" width="12.44140625" style="41" customWidth="1"/>
    <col min="8480" max="8480" width="3" style="41" customWidth="1"/>
    <col min="8481" max="8709" width="9.109375" style="41"/>
    <col min="8710" max="8710" width="2.44140625" style="41" customWidth="1"/>
    <col min="8711" max="8712" width="9.6640625" style="41" customWidth="1"/>
    <col min="8713" max="8713" width="10.5546875" style="41" customWidth="1"/>
    <col min="8714" max="8714" width="35.33203125" style="41" customWidth="1"/>
    <col min="8715" max="8727" width="9.6640625" style="41" customWidth="1"/>
    <col min="8728" max="8729" width="10.6640625" style="41" customWidth="1"/>
    <col min="8730" max="8730" width="10.109375" style="41" bestFit="1" customWidth="1"/>
    <col min="8731" max="8734" width="10.6640625" style="41" customWidth="1"/>
    <col min="8735" max="8735" width="12.44140625" style="41" customWidth="1"/>
    <col min="8736" max="8736" width="3" style="41" customWidth="1"/>
    <col min="8737" max="8965" width="9.109375" style="41"/>
    <col min="8966" max="8966" width="2.44140625" style="41" customWidth="1"/>
    <col min="8967" max="8968" width="9.6640625" style="41" customWidth="1"/>
    <col min="8969" max="8969" width="10.5546875" style="41" customWidth="1"/>
    <col min="8970" max="8970" width="35.33203125" style="41" customWidth="1"/>
    <col min="8971" max="8983" width="9.6640625" style="41" customWidth="1"/>
    <col min="8984" max="8985" width="10.6640625" style="41" customWidth="1"/>
    <col min="8986" max="8986" width="10.109375" style="41" bestFit="1" customWidth="1"/>
    <col min="8987" max="8990" width="10.6640625" style="41" customWidth="1"/>
    <col min="8991" max="8991" width="12.44140625" style="41" customWidth="1"/>
    <col min="8992" max="8992" width="3" style="41" customWidth="1"/>
    <col min="8993" max="9221" width="9.109375" style="41"/>
    <col min="9222" max="9222" width="2.44140625" style="41" customWidth="1"/>
    <col min="9223" max="9224" width="9.6640625" style="41" customWidth="1"/>
    <col min="9225" max="9225" width="10.5546875" style="41" customWidth="1"/>
    <col min="9226" max="9226" width="35.33203125" style="41" customWidth="1"/>
    <col min="9227" max="9239" width="9.6640625" style="41" customWidth="1"/>
    <col min="9240" max="9241" width="10.6640625" style="41" customWidth="1"/>
    <col min="9242" max="9242" width="10.109375" style="41" bestFit="1" customWidth="1"/>
    <col min="9243" max="9246" width="10.6640625" style="41" customWidth="1"/>
    <col min="9247" max="9247" width="12.44140625" style="41" customWidth="1"/>
    <col min="9248" max="9248" width="3" style="41" customWidth="1"/>
    <col min="9249" max="9477" width="9.109375" style="41"/>
    <col min="9478" max="9478" width="2.44140625" style="41" customWidth="1"/>
    <col min="9479" max="9480" width="9.6640625" style="41" customWidth="1"/>
    <col min="9481" max="9481" width="10.5546875" style="41" customWidth="1"/>
    <col min="9482" max="9482" width="35.33203125" style="41" customWidth="1"/>
    <col min="9483" max="9495" width="9.6640625" style="41" customWidth="1"/>
    <col min="9496" max="9497" width="10.6640625" style="41" customWidth="1"/>
    <col min="9498" max="9498" width="10.109375" style="41" bestFit="1" customWidth="1"/>
    <col min="9499" max="9502" width="10.6640625" style="41" customWidth="1"/>
    <col min="9503" max="9503" width="12.44140625" style="41" customWidth="1"/>
    <col min="9504" max="9504" width="3" style="41" customWidth="1"/>
    <col min="9505" max="9733" width="9.109375" style="41"/>
    <col min="9734" max="9734" width="2.44140625" style="41" customWidth="1"/>
    <col min="9735" max="9736" width="9.6640625" style="41" customWidth="1"/>
    <col min="9737" max="9737" width="10.5546875" style="41" customWidth="1"/>
    <col min="9738" max="9738" width="35.33203125" style="41" customWidth="1"/>
    <col min="9739" max="9751" width="9.6640625" style="41" customWidth="1"/>
    <col min="9752" max="9753" width="10.6640625" style="41" customWidth="1"/>
    <col min="9754" max="9754" width="10.109375" style="41" bestFit="1" customWidth="1"/>
    <col min="9755" max="9758" width="10.6640625" style="41" customWidth="1"/>
    <col min="9759" max="9759" width="12.44140625" style="41" customWidth="1"/>
    <col min="9760" max="9760" width="3" style="41" customWidth="1"/>
    <col min="9761" max="9989" width="9.109375" style="41"/>
    <col min="9990" max="9990" width="2.44140625" style="41" customWidth="1"/>
    <col min="9991" max="9992" width="9.6640625" style="41" customWidth="1"/>
    <col min="9993" max="9993" width="10.5546875" style="41" customWidth="1"/>
    <col min="9994" max="9994" width="35.33203125" style="41" customWidth="1"/>
    <col min="9995" max="10007" width="9.6640625" style="41" customWidth="1"/>
    <col min="10008" max="10009" width="10.6640625" style="41" customWidth="1"/>
    <col min="10010" max="10010" width="10.109375" style="41" bestFit="1" customWidth="1"/>
    <col min="10011" max="10014" width="10.6640625" style="41" customWidth="1"/>
    <col min="10015" max="10015" width="12.44140625" style="41" customWidth="1"/>
    <col min="10016" max="10016" width="3" style="41" customWidth="1"/>
    <col min="10017" max="10245" width="9.109375" style="41"/>
    <col min="10246" max="10246" width="2.44140625" style="41" customWidth="1"/>
    <col min="10247" max="10248" width="9.6640625" style="41" customWidth="1"/>
    <col min="10249" max="10249" width="10.5546875" style="41" customWidth="1"/>
    <col min="10250" max="10250" width="35.33203125" style="41" customWidth="1"/>
    <col min="10251" max="10263" width="9.6640625" style="41" customWidth="1"/>
    <col min="10264" max="10265" width="10.6640625" style="41" customWidth="1"/>
    <col min="10266" max="10266" width="10.109375" style="41" bestFit="1" customWidth="1"/>
    <col min="10267" max="10270" width="10.6640625" style="41" customWidth="1"/>
    <col min="10271" max="10271" width="12.44140625" style="41" customWidth="1"/>
    <col min="10272" max="10272" width="3" style="41" customWidth="1"/>
    <col min="10273" max="10501" width="9.109375" style="41"/>
    <col min="10502" max="10502" width="2.44140625" style="41" customWidth="1"/>
    <col min="10503" max="10504" width="9.6640625" style="41" customWidth="1"/>
    <col min="10505" max="10505" width="10.5546875" style="41" customWidth="1"/>
    <col min="10506" max="10506" width="35.33203125" style="41" customWidth="1"/>
    <col min="10507" max="10519" width="9.6640625" style="41" customWidth="1"/>
    <col min="10520" max="10521" width="10.6640625" style="41" customWidth="1"/>
    <col min="10522" max="10522" width="10.109375" style="41" bestFit="1" customWidth="1"/>
    <col min="10523" max="10526" width="10.6640625" style="41" customWidth="1"/>
    <col min="10527" max="10527" width="12.44140625" style="41" customWidth="1"/>
    <col min="10528" max="10528" width="3" style="41" customWidth="1"/>
    <col min="10529" max="10757" width="9.109375" style="41"/>
    <col min="10758" max="10758" width="2.44140625" style="41" customWidth="1"/>
    <col min="10759" max="10760" width="9.6640625" style="41" customWidth="1"/>
    <col min="10761" max="10761" width="10.5546875" style="41" customWidth="1"/>
    <col min="10762" max="10762" width="35.33203125" style="41" customWidth="1"/>
    <col min="10763" max="10775" width="9.6640625" style="41" customWidth="1"/>
    <col min="10776" max="10777" width="10.6640625" style="41" customWidth="1"/>
    <col min="10778" max="10778" width="10.109375" style="41" bestFit="1" customWidth="1"/>
    <col min="10779" max="10782" width="10.6640625" style="41" customWidth="1"/>
    <col min="10783" max="10783" width="12.44140625" style="41" customWidth="1"/>
    <col min="10784" max="10784" width="3" style="41" customWidth="1"/>
    <col min="10785" max="11013" width="9.109375" style="41"/>
    <col min="11014" max="11014" width="2.44140625" style="41" customWidth="1"/>
    <col min="11015" max="11016" width="9.6640625" style="41" customWidth="1"/>
    <col min="11017" max="11017" width="10.5546875" style="41" customWidth="1"/>
    <col min="11018" max="11018" width="35.33203125" style="41" customWidth="1"/>
    <col min="11019" max="11031" width="9.6640625" style="41" customWidth="1"/>
    <col min="11032" max="11033" width="10.6640625" style="41" customWidth="1"/>
    <col min="11034" max="11034" width="10.109375" style="41" bestFit="1" customWidth="1"/>
    <col min="11035" max="11038" width="10.6640625" style="41" customWidth="1"/>
    <col min="11039" max="11039" width="12.44140625" style="41" customWidth="1"/>
    <col min="11040" max="11040" width="3" style="41" customWidth="1"/>
    <col min="11041" max="11269" width="9.109375" style="41"/>
    <col min="11270" max="11270" width="2.44140625" style="41" customWidth="1"/>
    <col min="11271" max="11272" width="9.6640625" style="41" customWidth="1"/>
    <col min="11273" max="11273" width="10.5546875" style="41" customWidth="1"/>
    <col min="11274" max="11274" width="35.33203125" style="41" customWidth="1"/>
    <col min="11275" max="11287" width="9.6640625" style="41" customWidth="1"/>
    <col min="11288" max="11289" width="10.6640625" style="41" customWidth="1"/>
    <col min="11290" max="11290" width="10.109375" style="41" bestFit="1" customWidth="1"/>
    <col min="11291" max="11294" width="10.6640625" style="41" customWidth="1"/>
    <col min="11295" max="11295" width="12.44140625" style="41" customWidth="1"/>
    <col min="11296" max="11296" width="3" style="41" customWidth="1"/>
    <col min="11297" max="11525" width="9.109375" style="41"/>
    <col min="11526" max="11526" width="2.44140625" style="41" customWidth="1"/>
    <col min="11527" max="11528" width="9.6640625" style="41" customWidth="1"/>
    <col min="11529" max="11529" width="10.5546875" style="41" customWidth="1"/>
    <col min="11530" max="11530" width="35.33203125" style="41" customWidth="1"/>
    <col min="11531" max="11543" width="9.6640625" style="41" customWidth="1"/>
    <col min="11544" max="11545" width="10.6640625" style="41" customWidth="1"/>
    <col min="11546" max="11546" width="10.109375" style="41" bestFit="1" customWidth="1"/>
    <col min="11547" max="11550" width="10.6640625" style="41" customWidth="1"/>
    <col min="11551" max="11551" width="12.44140625" style="41" customWidth="1"/>
    <col min="11552" max="11552" width="3" style="41" customWidth="1"/>
    <col min="11553" max="11781" width="9.109375" style="41"/>
    <col min="11782" max="11782" width="2.44140625" style="41" customWidth="1"/>
    <col min="11783" max="11784" width="9.6640625" style="41" customWidth="1"/>
    <col min="11785" max="11785" width="10.5546875" style="41" customWidth="1"/>
    <col min="11786" max="11786" width="35.33203125" style="41" customWidth="1"/>
    <col min="11787" max="11799" width="9.6640625" style="41" customWidth="1"/>
    <col min="11800" max="11801" width="10.6640625" style="41" customWidth="1"/>
    <col min="11802" max="11802" width="10.109375" style="41" bestFit="1" customWidth="1"/>
    <col min="11803" max="11806" width="10.6640625" style="41" customWidth="1"/>
    <col min="11807" max="11807" width="12.44140625" style="41" customWidth="1"/>
    <col min="11808" max="11808" width="3" style="41" customWidth="1"/>
    <col min="11809" max="12037" width="9.109375" style="41"/>
    <col min="12038" max="12038" width="2.44140625" style="41" customWidth="1"/>
    <col min="12039" max="12040" width="9.6640625" style="41" customWidth="1"/>
    <col min="12041" max="12041" width="10.5546875" style="41" customWidth="1"/>
    <col min="12042" max="12042" width="35.33203125" style="41" customWidth="1"/>
    <col min="12043" max="12055" width="9.6640625" style="41" customWidth="1"/>
    <col min="12056" max="12057" width="10.6640625" style="41" customWidth="1"/>
    <col min="12058" max="12058" width="10.109375" style="41" bestFit="1" customWidth="1"/>
    <col min="12059" max="12062" width="10.6640625" style="41" customWidth="1"/>
    <col min="12063" max="12063" width="12.44140625" style="41" customWidth="1"/>
    <col min="12064" max="12064" width="3" style="41" customWidth="1"/>
    <col min="12065" max="12293" width="9.109375" style="41"/>
    <col min="12294" max="12294" width="2.44140625" style="41" customWidth="1"/>
    <col min="12295" max="12296" width="9.6640625" style="41" customWidth="1"/>
    <col min="12297" max="12297" width="10.5546875" style="41" customWidth="1"/>
    <col min="12298" max="12298" width="35.33203125" style="41" customWidth="1"/>
    <col min="12299" max="12311" width="9.6640625" style="41" customWidth="1"/>
    <col min="12312" max="12313" width="10.6640625" style="41" customWidth="1"/>
    <col min="12314" max="12314" width="10.109375" style="41" bestFit="1" customWidth="1"/>
    <col min="12315" max="12318" width="10.6640625" style="41" customWidth="1"/>
    <col min="12319" max="12319" width="12.44140625" style="41" customWidth="1"/>
    <col min="12320" max="12320" width="3" style="41" customWidth="1"/>
    <col min="12321" max="12549" width="9.109375" style="41"/>
    <col min="12550" max="12550" width="2.44140625" style="41" customWidth="1"/>
    <col min="12551" max="12552" width="9.6640625" style="41" customWidth="1"/>
    <col min="12553" max="12553" width="10.5546875" style="41" customWidth="1"/>
    <col min="12554" max="12554" width="35.33203125" style="41" customWidth="1"/>
    <col min="12555" max="12567" width="9.6640625" style="41" customWidth="1"/>
    <col min="12568" max="12569" width="10.6640625" style="41" customWidth="1"/>
    <col min="12570" max="12570" width="10.109375" style="41" bestFit="1" customWidth="1"/>
    <col min="12571" max="12574" width="10.6640625" style="41" customWidth="1"/>
    <col min="12575" max="12575" width="12.44140625" style="41" customWidth="1"/>
    <col min="12576" max="12576" width="3" style="41" customWidth="1"/>
    <col min="12577" max="12805" width="9.109375" style="41"/>
    <col min="12806" max="12806" width="2.44140625" style="41" customWidth="1"/>
    <col min="12807" max="12808" width="9.6640625" style="41" customWidth="1"/>
    <col min="12809" max="12809" width="10.5546875" style="41" customWidth="1"/>
    <col min="12810" max="12810" width="35.33203125" style="41" customWidth="1"/>
    <col min="12811" max="12823" width="9.6640625" style="41" customWidth="1"/>
    <col min="12824" max="12825" width="10.6640625" style="41" customWidth="1"/>
    <col min="12826" max="12826" width="10.109375" style="41" bestFit="1" customWidth="1"/>
    <col min="12827" max="12830" width="10.6640625" style="41" customWidth="1"/>
    <col min="12831" max="12831" width="12.44140625" style="41" customWidth="1"/>
    <col min="12832" max="12832" width="3" style="41" customWidth="1"/>
    <col min="12833" max="13061" width="9.109375" style="41"/>
    <col min="13062" max="13062" width="2.44140625" style="41" customWidth="1"/>
    <col min="13063" max="13064" width="9.6640625" style="41" customWidth="1"/>
    <col min="13065" max="13065" width="10.5546875" style="41" customWidth="1"/>
    <col min="13066" max="13066" width="35.33203125" style="41" customWidth="1"/>
    <col min="13067" max="13079" width="9.6640625" style="41" customWidth="1"/>
    <col min="13080" max="13081" width="10.6640625" style="41" customWidth="1"/>
    <col min="13082" max="13082" width="10.109375" style="41" bestFit="1" customWidth="1"/>
    <col min="13083" max="13086" width="10.6640625" style="41" customWidth="1"/>
    <col min="13087" max="13087" width="12.44140625" style="41" customWidth="1"/>
    <col min="13088" max="13088" width="3" style="41" customWidth="1"/>
    <col min="13089" max="13317" width="9.109375" style="41"/>
    <col min="13318" max="13318" width="2.44140625" style="41" customWidth="1"/>
    <col min="13319" max="13320" width="9.6640625" style="41" customWidth="1"/>
    <col min="13321" max="13321" width="10.5546875" style="41" customWidth="1"/>
    <col min="13322" max="13322" width="35.33203125" style="41" customWidth="1"/>
    <col min="13323" max="13335" width="9.6640625" style="41" customWidth="1"/>
    <col min="13336" max="13337" width="10.6640625" style="41" customWidth="1"/>
    <col min="13338" max="13338" width="10.109375" style="41" bestFit="1" customWidth="1"/>
    <col min="13339" max="13342" width="10.6640625" style="41" customWidth="1"/>
    <col min="13343" max="13343" width="12.44140625" style="41" customWidth="1"/>
    <col min="13344" max="13344" width="3" style="41" customWidth="1"/>
    <col min="13345" max="13573" width="9.109375" style="41"/>
    <col min="13574" max="13574" width="2.44140625" style="41" customWidth="1"/>
    <col min="13575" max="13576" width="9.6640625" style="41" customWidth="1"/>
    <col min="13577" max="13577" width="10.5546875" style="41" customWidth="1"/>
    <col min="13578" max="13578" width="35.33203125" style="41" customWidth="1"/>
    <col min="13579" max="13591" width="9.6640625" style="41" customWidth="1"/>
    <col min="13592" max="13593" width="10.6640625" style="41" customWidth="1"/>
    <col min="13594" max="13594" width="10.109375" style="41" bestFit="1" customWidth="1"/>
    <col min="13595" max="13598" width="10.6640625" style="41" customWidth="1"/>
    <col min="13599" max="13599" width="12.44140625" style="41" customWidth="1"/>
    <col min="13600" max="13600" width="3" style="41" customWidth="1"/>
    <col min="13601" max="13829" width="9.109375" style="41"/>
    <col min="13830" max="13830" width="2.44140625" style="41" customWidth="1"/>
    <col min="13831" max="13832" width="9.6640625" style="41" customWidth="1"/>
    <col min="13833" max="13833" width="10.5546875" style="41" customWidth="1"/>
    <col min="13834" max="13834" width="35.33203125" style="41" customWidth="1"/>
    <col min="13835" max="13847" width="9.6640625" style="41" customWidth="1"/>
    <col min="13848" max="13849" width="10.6640625" style="41" customWidth="1"/>
    <col min="13850" max="13850" width="10.109375" style="41" bestFit="1" customWidth="1"/>
    <col min="13851" max="13854" width="10.6640625" style="41" customWidth="1"/>
    <col min="13855" max="13855" width="12.44140625" style="41" customWidth="1"/>
    <col min="13856" max="13856" width="3" style="41" customWidth="1"/>
    <col min="13857" max="14085" width="9.109375" style="41"/>
    <col min="14086" max="14086" width="2.44140625" style="41" customWidth="1"/>
    <col min="14087" max="14088" width="9.6640625" style="41" customWidth="1"/>
    <col min="14089" max="14089" width="10.5546875" style="41" customWidth="1"/>
    <col min="14090" max="14090" width="35.33203125" style="41" customWidth="1"/>
    <col min="14091" max="14103" width="9.6640625" style="41" customWidth="1"/>
    <col min="14104" max="14105" width="10.6640625" style="41" customWidth="1"/>
    <col min="14106" max="14106" width="10.109375" style="41" bestFit="1" customWidth="1"/>
    <col min="14107" max="14110" width="10.6640625" style="41" customWidth="1"/>
    <col min="14111" max="14111" width="12.44140625" style="41" customWidth="1"/>
    <col min="14112" max="14112" width="3" style="41" customWidth="1"/>
    <col min="14113" max="14341" width="9.109375" style="41"/>
    <col min="14342" max="14342" width="2.44140625" style="41" customWidth="1"/>
    <col min="14343" max="14344" width="9.6640625" style="41" customWidth="1"/>
    <col min="14345" max="14345" width="10.5546875" style="41" customWidth="1"/>
    <col min="14346" max="14346" width="35.33203125" style="41" customWidth="1"/>
    <col min="14347" max="14359" width="9.6640625" style="41" customWidth="1"/>
    <col min="14360" max="14361" width="10.6640625" style="41" customWidth="1"/>
    <col min="14362" max="14362" width="10.109375" style="41" bestFit="1" customWidth="1"/>
    <col min="14363" max="14366" width="10.6640625" style="41" customWidth="1"/>
    <col min="14367" max="14367" width="12.44140625" style="41" customWidth="1"/>
    <col min="14368" max="14368" width="3" style="41" customWidth="1"/>
    <col min="14369" max="14597" width="9.109375" style="41"/>
    <col min="14598" max="14598" width="2.44140625" style="41" customWidth="1"/>
    <col min="14599" max="14600" width="9.6640625" style="41" customWidth="1"/>
    <col min="14601" max="14601" width="10.5546875" style="41" customWidth="1"/>
    <col min="14602" max="14602" width="35.33203125" style="41" customWidth="1"/>
    <col min="14603" max="14615" width="9.6640625" style="41" customWidth="1"/>
    <col min="14616" max="14617" width="10.6640625" style="41" customWidth="1"/>
    <col min="14618" max="14618" width="10.109375" style="41" bestFit="1" customWidth="1"/>
    <col min="14619" max="14622" width="10.6640625" style="41" customWidth="1"/>
    <col min="14623" max="14623" width="12.44140625" style="41" customWidth="1"/>
    <col min="14624" max="14624" width="3" style="41" customWidth="1"/>
    <col min="14625" max="14853" width="9.109375" style="41"/>
    <col min="14854" max="14854" width="2.44140625" style="41" customWidth="1"/>
    <col min="14855" max="14856" width="9.6640625" style="41" customWidth="1"/>
    <col min="14857" max="14857" width="10.5546875" style="41" customWidth="1"/>
    <col min="14858" max="14858" width="35.33203125" style="41" customWidth="1"/>
    <col min="14859" max="14871" width="9.6640625" style="41" customWidth="1"/>
    <col min="14872" max="14873" width="10.6640625" style="41" customWidth="1"/>
    <col min="14874" max="14874" width="10.109375" style="41" bestFit="1" customWidth="1"/>
    <col min="14875" max="14878" width="10.6640625" style="41" customWidth="1"/>
    <col min="14879" max="14879" width="12.44140625" style="41" customWidth="1"/>
    <col min="14880" max="14880" width="3" style="41" customWidth="1"/>
    <col min="14881" max="15109" width="9.109375" style="41"/>
    <col min="15110" max="15110" width="2.44140625" style="41" customWidth="1"/>
    <col min="15111" max="15112" width="9.6640625" style="41" customWidth="1"/>
    <col min="15113" max="15113" width="10.5546875" style="41" customWidth="1"/>
    <col min="15114" max="15114" width="35.33203125" style="41" customWidth="1"/>
    <col min="15115" max="15127" width="9.6640625" style="41" customWidth="1"/>
    <col min="15128" max="15129" width="10.6640625" style="41" customWidth="1"/>
    <col min="15130" max="15130" width="10.109375" style="41" bestFit="1" customWidth="1"/>
    <col min="15131" max="15134" width="10.6640625" style="41" customWidth="1"/>
    <col min="15135" max="15135" width="12.44140625" style="41" customWidth="1"/>
    <col min="15136" max="15136" width="3" style="41" customWidth="1"/>
    <col min="15137" max="15365" width="9.109375" style="41"/>
    <col min="15366" max="15366" width="2.44140625" style="41" customWidth="1"/>
    <col min="15367" max="15368" width="9.6640625" style="41" customWidth="1"/>
    <col min="15369" max="15369" width="10.5546875" style="41" customWidth="1"/>
    <col min="15370" max="15370" width="35.33203125" style="41" customWidth="1"/>
    <col min="15371" max="15383" width="9.6640625" style="41" customWidth="1"/>
    <col min="15384" max="15385" width="10.6640625" style="41" customWidth="1"/>
    <col min="15386" max="15386" width="10.109375" style="41" bestFit="1" customWidth="1"/>
    <col min="15387" max="15390" width="10.6640625" style="41" customWidth="1"/>
    <col min="15391" max="15391" width="12.44140625" style="41" customWidth="1"/>
    <col min="15392" max="15392" width="3" style="41" customWidth="1"/>
    <col min="15393" max="15621" width="9.109375" style="41"/>
    <col min="15622" max="15622" width="2.44140625" style="41" customWidth="1"/>
    <col min="15623" max="15624" width="9.6640625" style="41" customWidth="1"/>
    <col min="15625" max="15625" width="10.5546875" style="41" customWidth="1"/>
    <col min="15626" max="15626" width="35.33203125" style="41" customWidth="1"/>
    <col min="15627" max="15639" width="9.6640625" style="41" customWidth="1"/>
    <col min="15640" max="15641" width="10.6640625" style="41" customWidth="1"/>
    <col min="15642" max="15642" width="10.109375" style="41" bestFit="1" customWidth="1"/>
    <col min="15643" max="15646" width="10.6640625" style="41" customWidth="1"/>
    <col min="15647" max="15647" width="12.44140625" style="41" customWidth="1"/>
    <col min="15648" max="15648" width="3" style="41" customWidth="1"/>
    <col min="15649" max="15877" width="9.109375" style="41"/>
    <col min="15878" max="15878" width="2.44140625" style="41" customWidth="1"/>
    <col min="15879" max="15880" width="9.6640625" style="41" customWidth="1"/>
    <col min="15881" max="15881" width="10.5546875" style="41" customWidth="1"/>
    <col min="15882" max="15882" width="35.33203125" style="41" customWidth="1"/>
    <col min="15883" max="15895" width="9.6640625" style="41" customWidth="1"/>
    <col min="15896" max="15897" width="10.6640625" style="41" customWidth="1"/>
    <col min="15898" max="15898" width="10.109375" style="41" bestFit="1" customWidth="1"/>
    <col min="15899" max="15902" width="10.6640625" style="41" customWidth="1"/>
    <col min="15903" max="15903" width="12.44140625" style="41" customWidth="1"/>
    <col min="15904" max="15904" width="3" style="41" customWidth="1"/>
    <col min="15905" max="16133" width="9.109375" style="41"/>
    <col min="16134" max="16134" width="2.44140625" style="41" customWidth="1"/>
    <col min="16135" max="16136" width="9.6640625" style="41" customWidth="1"/>
    <col min="16137" max="16137" width="10.5546875" style="41" customWidth="1"/>
    <col min="16138" max="16138" width="35.33203125" style="41" customWidth="1"/>
    <col min="16139" max="16151" width="9.6640625" style="41" customWidth="1"/>
    <col min="16152" max="16153" width="10.6640625" style="41" customWidth="1"/>
    <col min="16154" max="16154" width="10.109375" style="41" bestFit="1" customWidth="1"/>
    <col min="16155" max="16158" width="10.6640625" style="41" customWidth="1"/>
    <col min="16159" max="16159" width="12.44140625" style="41" customWidth="1"/>
    <col min="16160" max="16160" width="3" style="41" customWidth="1"/>
    <col min="16161" max="16384" width="9.109375" style="41"/>
  </cols>
  <sheetData>
    <row r="1" spans="1:33" s="33" customFormat="1" ht="30" customHeight="1" x14ac:dyDescent="0.25">
      <c r="A1" s="29"/>
      <c r="B1" s="30" t="s">
        <v>0</v>
      </c>
      <c r="C1" s="31"/>
      <c r="D1" s="31"/>
      <c r="E1" s="11" t="s">
        <v>42</v>
      </c>
      <c r="F1" s="130"/>
      <c r="G1" s="130"/>
      <c r="H1" s="31"/>
      <c r="I1" s="31"/>
      <c r="J1" s="130"/>
      <c r="K1" s="31"/>
      <c r="L1" s="31"/>
      <c r="M1" s="31"/>
      <c r="N1" s="31"/>
      <c r="O1" s="31"/>
      <c r="P1" s="130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2"/>
    </row>
    <row r="2" spans="1:33" s="39" customFormat="1" ht="90" customHeight="1" thickBot="1" x14ac:dyDescent="0.3">
      <c r="A2" s="34"/>
      <c r="B2" s="103" t="s">
        <v>1</v>
      </c>
      <c r="C2" s="104" t="s">
        <v>2</v>
      </c>
      <c r="D2" s="104" t="s">
        <v>41</v>
      </c>
      <c r="E2" s="39" t="s">
        <v>3</v>
      </c>
      <c r="F2" s="131" t="s">
        <v>4</v>
      </c>
      <c r="G2" s="131" t="s">
        <v>5</v>
      </c>
      <c r="H2" s="104" t="s">
        <v>7</v>
      </c>
      <c r="I2" s="104" t="s">
        <v>6</v>
      </c>
      <c r="J2" s="131" t="s">
        <v>35</v>
      </c>
      <c r="K2" s="104" t="s">
        <v>61</v>
      </c>
      <c r="L2" s="104" t="s">
        <v>37</v>
      </c>
      <c r="M2" s="104" t="s">
        <v>38</v>
      </c>
      <c r="N2" s="104" t="s">
        <v>10</v>
      </c>
      <c r="O2" s="104" t="s">
        <v>33</v>
      </c>
      <c r="P2" s="131" t="s">
        <v>11</v>
      </c>
      <c r="Q2" s="104" t="s">
        <v>15</v>
      </c>
      <c r="R2" s="104" t="s">
        <v>13</v>
      </c>
      <c r="S2" s="104" t="s">
        <v>14</v>
      </c>
      <c r="T2" s="104" t="s">
        <v>12</v>
      </c>
      <c r="U2" s="104" t="s">
        <v>34</v>
      </c>
      <c r="V2" s="104" t="s">
        <v>32</v>
      </c>
      <c r="W2" s="104" t="s">
        <v>16</v>
      </c>
      <c r="X2" s="104" t="s">
        <v>17</v>
      </c>
      <c r="Z2" s="104" t="s">
        <v>18</v>
      </c>
      <c r="AA2" s="104" t="s">
        <v>19</v>
      </c>
      <c r="AB2" s="104" t="s">
        <v>20</v>
      </c>
      <c r="AC2" s="104" t="s">
        <v>21</v>
      </c>
      <c r="AD2" s="104" t="s">
        <v>22</v>
      </c>
      <c r="AE2" s="105" t="s">
        <v>23</v>
      </c>
    </row>
    <row r="3" spans="1:33" ht="30" customHeight="1" thickBot="1" x14ac:dyDescent="0.3">
      <c r="A3" s="4">
        <v>1</v>
      </c>
      <c r="B3" s="106"/>
      <c r="C3" s="68"/>
      <c r="D3" s="49"/>
      <c r="E3" s="107" t="s">
        <v>24</v>
      </c>
      <c r="F3" s="68"/>
      <c r="G3" s="145"/>
      <c r="H3" s="108"/>
      <c r="I3" s="50"/>
      <c r="J3" s="68"/>
      <c r="K3" s="50"/>
      <c r="L3" s="50"/>
      <c r="M3" s="50"/>
      <c r="N3" s="50"/>
      <c r="O3" s="50"/>
      <c r="P3" s="68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79">
        <v>52133.37</v>
      </c>
    </row>
    <row r="4" spans="1:33" ht="30" customHeight="1" x14ac:dyDescent="0.25">
      <c r="A4" s="4"/>
      <c r="B4" s="5">
        <v>45034</v>
      </c>
      <c r="C4" s="117">
        <v>178.2</v>
      </c>
      <c r="D4" s="57"/>
      <c r="E4" s="1" t="s">
        <v>47</v>
      </c>
      <c r="F4" s="58"/>
      <c r="G4" s="58"/>
      <c r="H4" s="65"/>
      <c r="I4" s="55"/>
      <c r="J4" s="58"/>
      <c r="K4" s="55"/>
      <c r="L4" s="55"/>
      <c r="M4" s="55"/>
      <c r="N4" s="55"/>
      <c r="O4" s="55"/>
      <c r="P4" s="58"/>
      <c r="Q4" s="55"/>
      <c r="R4" s="55">
        <v>178.2</v>
      </c>
      <c r="S4" s="55"/>
      <c r="T4" s="55"/>
      <c r="U4" s="55"/>
      <c r="V4" s="55"/>
      <c r="W4" s="55"/>
      <c r="X4" s="55">
        <f t="shared" ref="X4:X22" si="0">SUM(F4:W4)</f>
        <v>178.2</v>
      </c>
      <c r="Y4" s="55"/>
      <c r="Z4" s="55"/>
      <c r="AA4" s="55"/>
      <c r="AB4" s="55"/>
      <c r="AC4" s="55"/>
      <c r="AD4" s="71"/>
      <c r="AE4" s="73">
        <f>+AE3-X4</f>
        <v>51955.170000000006</v>
      </c>
    </row>
    <row r="5" spans="1:33" ht="30" customHeight="1" x14ac:dyDescent="0.25">
      <c r="A5" s="4"/>
      <c r="B5" s="5">
        <v>45034</v>
      </c>
      <c r="C5" s="117">
        <v>844.39</v>
      </c>
      <c r="D5" s="57"/>
      <c r="E5" s="1" t="s">
        <v>53</v>
      </c>
      <c r="F5" s="58">
        <v>8</v>
      </c>
      <c r="G5" s="58">
        <v>738.81</v>
      </c>
      <c r="H5" s="65">
        <v>26.99</v>
      </c>
      <c r="I5" s="55"/>
      <c r="J5" s="58">
        <v>57.6</v>
      </c>
      <c r="K5" s="55"/>
      <c r="L5" s="55"/>
      <c r="M5" s="55"/>
      <c r="N5" s="55"/>
      <c r="O5" s="55"/>
      <c r="P5" s="58"/>
      <c r="Q5" s="55"/>
      <c r="R5" s="55"/>
      <c r="S5" s="55">
        <v>12.99</v>
      </c>
      <c r="T5" s="55"/>
      <c r="U5" s="55"/>
      <c r="V5" s="55"/>
      <c r="W5" s="55"/>
      <c r="X5" s="55">
        <f t="shared" si="0"/>
        <v>844.39</v>
      </c>
      <c r="Y5" s="55"/>
      <c r="Z5" s="55"/>
      <c r="AA5" s="55"/>
      <c r="AB5" s="55"/>
      <c r="AC5" s="55"/>
      <c r="AD5" s="71"/>
      <c r="AE5" s="73">
        <f t="shared" ref="AE5:AE11" si="1">+AE4-X5</f>
        <v>51110.780000000006</v>
      </c>
      <c r="AG5" s="42"/>
    </row>
    <row r="6" spans="1:33" ht="30" customHeight="1" x14ac:dyDescent="0.25">
      <c r="A6" s="4"/>
      <c r="B6" s="5">
        <v>45034</v>
      </c>
      <c r="C6" s="117">
        <v>306</v>
      </c>
      <c r="D6" s="57"/>
      <c r="E6" s="1" t="s">
        <v>48</v>
      </c>
      <c r="F6" s="58">
        <v>43</v>
      </c>
      <c r="G6" s="58"/>
      <c r="H6" s="65"/>
      <c r="I6" s="55"/>
      <c r="J6" s="58"/>
      <c r="K6" s="55"/>
      <c r="L6" s="55"/>
      <c r="M6" s="55"/>
      <c r="N6" s="55"/>
      <c r="O6" s="55"/>
      <c r="P6" s="58"/>
      <c r="Q6" s="55"/>
      <c r="R6" s="55"/>
      <c r="S6" s="55">
        <v>263</v>
      </c>
      <c r="T6" s="55"/>
      <c r="U6" s="55"/>
      <c r="V6" s="55"/>
      <c r="W6" s="55"/>
      <c r="X6" s="55">
        <f t="shared" si="0"/>
        <v>306</v>
      </c>
      <c r="Y6" s="55"/>
      <c r="Z6" s="55"/>
      <c r="AA6" s="55"/>
      <c r="AB6" s="55"/>
      <c r="AC6" s="55"/>
      <c r="AD6" s="71"/>
      <c r="AE6" s="73">
        <f t="shared" si="1"/>
        <v>50804.780000000006</v>
      </c>
      <c r="AG6" s="42"/>
    </row>
    <row r="7" spans="1:33" ht="30" customHeight="1" x14ac:dyDescent="0.25">
      <c r="A7" s="4"/>
      <c r="B7" s="5">
        <v>45037</v>
      </c>
      <c r="C7" s="117">
        <v>53.88</v>
      </c>
      <c r="D7" s="57"/>
      <c r="E7" s="1" t="s">
        <v>49</v>
      </c>
      <c r="F7" s="58"/>
      <c r="G7" s="58">
        <v>53.88</v>
      </c>
      <c r="H7" s="65"/>
      <c r="I7" s="55"/>
      <c r="J7" s="58"/>
      <c r="K7" s="55"/>
      <c r="L7" s="55"/>
      <c r="M7" s="55"/>
      <c r="N7" s="55"/>
      <c r="O7" s="55"/>
      <c r="P7" s="58"/>
      <c r="Q7" s="55"/>
      <c r="R7" s="55"/>
      <c r="S7" s="55"/>
      <c r="T7" s="55"/>
      <c r="U7" s="55"/>
      <c r="V7" s="55"/>
      <c r="W7" s="55"/>
      <c r="X7" s="55">
        <f t="shared" si="0"/>
        <v>53.88</v>
      </c>
      <c r="Y7" s="55"/>
      <c r="Z7" s="55"/>
      <c r="AA7" s="55"/>
      <c r="AB7" s="55"/>
      <c r="AC7" s="55"/>
      <c r="AD7" s="71"/>
      <c r="AE7" s="73">
        <f t="shared" si="1"/>
        <v>50750.900000000009</v>
      </c>
      <c r="AF7" s="43"/>
      <c r="AG7" s="42"/>
    </row>
    <row r="8" spans="1:33" ht="30" customHeight="1" x14ac:dyDescent="0.25">
      <c r="A8" s="4"/>
      <c r="B8" s="5">
        <v>45044</v>
      </c>
      <c r="C8" s="117">
        <v>9466</v>
      </c>
      <c r="D8" s="57"/>
      <c r="E8" s="1" t="s">
        <v>19</v>
      </c>
      <c r="F8" s="58"/>
      <c r="G8" s="58"/>
      <c r="H8" s="65"/>
      <c r="I8" s="55"/>
      <c r="J8" s="58"/>
      <c r="K8" s="55"/>
      <c r="L8" s="55"/>
      <c r="M8" s="55"/>
      <c r="N8" s="55"/>
      <c r="O8" s="55"/>
      <c r="P8" s="58"/>
      <c r="Q8" s="55"/>
      <c r="R8" s="55"/>
      <c r="S8" s="55"/>
      <c r="T8" s="55"/>
      <c r="U8" s="55"/>
      <c r="V8" s="55"/>
      <c r="W8" s="55"/>
      <c r="X8" s="55">
        <f t="shared" si="0"/>
        <v>0</v>
      </c>
      <c r="Y8" s="55"/>
      <c r="Z8" s="55"/>
      <c r="AA8" s="55">
        <v>9466</v>
      </c>
      <c r="AB8" s="55"/>
      <c r="AC8" s="55"/>
      <c r="AD8" s="71">
        <f>SUM(Z8:AC8)</f>
        <v>9466</v>
      </c>
      <c r="AE8" s="73">
        <f>+AE7-X8+AD8</f>
        <v>60216.900000000009</v>
      </c>
      <c r="AF8" s="43"/>
      <c r="AG8" s="42"/>
    </row>
    <row r="9" spans="1:33" ht="30" customHeight="1" x14ac:dyDescent="0.25">
      <c r="A9" s="4"/>
      <c r="B9" s="5">
        <v>45061</v>
      </c>
      <c r="C9" s="117">
        <v>53.88</v>
      </c>
      <c r="D9" s="57"/>
      <c r="E9" s="1" t="s">
        <v>49</v>
      </c>
      <c r="F9" s="58"/>
      <c r="G9" s="58">
        <v>53.88</v>
      </c>
      <c r="H9" s="65"/>
      <c r="I9" s="55"/>
      <c r="J9" s="58"/>
      <c r="K9" s="55"/>
      <c r="L9" s="55"/>
      <c r="M9" s="55"/>
      <c r="N9" s="55"/>
      <c r="O9" s="55"/>
      <c r="P9" s="58"/>
      <c r="Q9" s="55"/>
      <c r="R9" s="55"/>
      <c r="S9" s="55"/>
      <c r="T9" s="55"/>
      <c r="U9" s="55"/>
      <c r="V9" s="55"/>
      <c r="W9" s="55"/>
      <c r="X9" s="55">
        <f t="shared" si="0"/>
        <v>53.88</v>
      </c>
      <c r="Y9" s="55"/>
      <c r="Z9" s="55"/>
      <c r="AA9" s="55"/>
      <c r="AB9" s="55"/>
      <c r="AC9" s="55"/>
      <c r="AD9" s="71"/>
      <c r="AE9" s="73">
        <f>+AE8-X9</f>
        <v>60163.020000000011</v>
      </c>
      <c r="AF9" s="43"/>
      <c r="AG9" s="42"/>
    </row>
    <row r="10" spans="1:33" ht="30" customHeight="1" x14ac:dyDescent="0.25">
      <c r="A10" s="4"/>
      <c r="B10" s="5">
        <v>45065</v>
      </c>
      <c r="C10" s="117">
        <v>33.46</v>
      </c>
      <c r="D10" s="57"/>
      <c r="E10" s="1" t="s">
        <v>50</v>
      </c>
      <c r="F10" s="58">
        <v>5.58</v>
      </c>
      <c r="G10" s="58"/>
      <c r="H10" s="65"/>
      <c r="I10" s="55"/>
      <c r="J10" s="58"/>
      <c r="K10" s="55"/>
      <c r="L10" s="55"/>
      <c r="M10" s="55"/>
      <c r="N10" s="55"/>
      <c r="O10" s="55">
        <v>27.88</v>
      </c>
      <c r="P10" s="58"/>
      <c r="Q10" s="55"/>
      <c r="R10" s="55"/>
      <c r="S10" s="55"/>
      <c r="T10" s="55"/>
      <c r="U10" s="55"/>
      <c r="V10" s="55"/>
      <c r="W10" s="55"/>
      <c r="X10" s="55">
        <f t="shared" si="0"/>
        <v>33.46</v>
      </c>
      <c r="Y10" s="55"/>
      <c r="Z10" s="55"/>
      <c r="AA10" s="55"/>
      <c r="AB10" s="55"/>
      <c r="AC10" s="55"/>
      <c r="AD10" s="71"/>
      <c r="AE10" s="73">
        <f t="shared" si="1"/>
        <v>60129.560000000012</v>
      </c>
      <c r="AF10" s="43"/>
      <c r="AG10" s="42"/>
    </row>
    <row r="11" spans="1:33" ht="30" customHeight="1" x14ac:dyDescent="0.25">
      <c r="A11" s="4"/>
      <c r="B11" s="5">
        <v>45065</v>
      </c>
      <c r="C11" s="117">
        <v>66.38</v>
      </c>
      <c r="D11" s="57"/>
      <c r="E11" s="1" t="s">
        <v>51</v>
      </c>
      <c r="F11" s="58">
        <v>3.16</v>
      </c>
      <c r="G11" s="58"/>
      <c r="H11" s="65"/>
      <c r="I11" s="55"/>
      <c r="J11" s="58"/>
      <c r="K11" s="55"/>
      <c r="L11" s="55"/>
      <c r="M11" s="55"/>
      <c r="N11" s="55"/>
      <c r="O11" s="55"/>
      <c r="P11" s="58"/>
      <c r="Q11" s="55"/>
      <c r="R11" s="55"/>
      <c r="S11" s="55"/>
      <c r="T11" s="55"/>
      <c r="U11" s="55"/>
      <c r="V11" s="55"/>
      <c r="W11" s="55">
        <v>63.22</v>
      </c>
      <c r="X11" s="55">
        <f t="shared" si="0"/>
        <v>66.38</v>
      </c>
      <c r="Y11" s="55"/>
      <c r="Z11" s="55"/>
      <c r="AA11" s="55"/>
      <c r="AB11" s="55"/>
      <c r="AC11" s="55"/>
      <c r="AD11" s="71"/>
      <c r="AE11" s="73">
        <f t="shared" si="1"/>
        <v>60063.180000000015</v>
      </c>
      <c r="AG11" s="42"/>
    </row>
    <row r="12" spans="1:33" ht="30" customHeight="1" x14ac:dyDescent="0.25">
      <c r="A12" s="4"/>
      <c r="B12" s="5">
        <v>45065</v>
      </c>
      <c r="C12" s="117">
        <v>738.81</v>
      </c>
      <c r="D12" s="57"/>
      <c r="E12" s="1" t="s">
        <v>52</v>
      </c>
      <c r="F12" s="58"/>
      <c r="G12" s="58">
        <v>738.81</v>
      </c>
      <c r="H12" s="55"/>
      <c r="I12" s="55"/>
      <c r="J12" s="58"/>
      <c r="K12" s="55"/>
      <c r="L12" s="55"/>
      <c r="M12" s="55"/>
      <c r="N12" s="55"/>
      <c r="O12" s="55"/>
      <c r="P12" s="58"/>
      <c r="Q12" s="55"/>
      <c r="R12" s="55"/>
      <c r="S12" s="55"/>
      <c r="T12" s="55"/>
      <c r="U12" s="55"/>
      <c r="V12" s="55"/>
      <c r="W12" s="55"/>
      <c r="X12" s="55">
        <f t="shared" si="0"/>
        <v>738.81</v>
      </c>
      <c r="Y12" s="55"/>
      <c r="Z12" s="55"/>
      <c r="AA12" s="57"/>
      <c r="AB12" s="57"/>
      <c r="AC12" s="57"/>
      <c r="AD12" s="71"/>
      <c r="AE12" s="73">
        <f t="shared" ref="AE12:AE19" si="2">+AE11-X12</f>
        <v>59324.370000000017</v>
      </c>
    </row>
    <row r="13" spans="1:33" ht="30" customHeight="1" x14ac:dyDescent="0.25">
      <c r="A13" s="4"/>
      <c r="B13" s="5">
        <v>45065</v>
      </c>
      <c r="C13" s="117">
        <v>53.84</v>
      </c>
      <c r="D13" s="59"/>
      <c r="E13" s="57" t="s">
        <v>60</v>
      </c>
      <c r="F13" s="58">
        <v>2.6</v>
      </c>
      <c r="G13" s="58"/>
      <c r="H13" s="55"/>
      <c r="I13" s="55"/>
      <c r="J13" s="58">
        <v>38.25</v>
      </c>
      <c r="K13" s="55"/>
      <c r="L13" s="55"/>
      <c r="M13" s="55"/>
      <c r="N13" s="55"/>
      <c r="O13" s="55"/>
      <c r="P13" s="58"/>
      <c r="Q13" s="55"/>
      <c r="R13" s="55"/>
      <c r="S13" s="55">
        <v>12.99</v>
      </c>
      <c r="T13" s="55"/>
      <c r="U13" s="55"/>
      <c r="V13" s="55"/>
      <c r="W13" s="55"/>
      <c r="X13" s="55">
        <f t="shared" si="0"/>
        <v>53.84</v>
      </c>
      <c r="Y13" s="57"/>
      <c r="Z13" s="55"/>
      <c r="AA13" s="55"/>
      <c r="AB13" s="55"/>
      <c r="AC13" s="55"/>
      <c r="AD13" s="71"/>
      <c r="AE13" s="73">
        <f t="shared" si="2"/>
        <v>59270.530000000021</v>
      </c>
    </row>
    <row r="14" spans="1:33" ht="30" customHeight="1" x14ac:dyDescent="0.25">
      <c r="A14" s="4"/>
      <c r="B14" s="5">
        <v>45065</v>
      </c>
      <c r="C14" s="117">
        <v>396</v>
      </c>
      <c r="D14" s="59"/>
      <c r="E14" s="1" t="s">
        <v>54</v>
      </c>
      <c r="F14" s="58">
        <v>66</v>
      </c>
      <c r="G14" s="58"/>
      <c r="H14" s="55"/>
      <c r="I14" s="55">
        <v>330</v>
      </c>
      <c r="J14" s="58"/>
      <c r="K14" s="55"/>
      <c r="L14" s="55"/>
      <c r="M14" s="55"/>
      <c r="N14" s="55"/>
      <c r="O14" s="55"/>
      <c r="P14" s="58"/>
      <c r="Q14" s="55"/>
      <c r="R14" s="55"/>
      <c r="S14" s="55"/>
      <c r="T14" s="55"/>
      <c r="U14" s="55"/>
      <c r="V14" s="55"/>
      <c r="W14" s="55"/>
      <c r="X14" s="55">
        <f t="shared" si="0"/>
        <v>396</v>
      </c>
      <c r="Y14" s="55"/>
      <c r="Z14" s="55"/>
      <c r="AA14" s="55"/>
      <c r="AB14" s="55"/>
      <c r="AC14" s="55"/>
      <c r="AD14" s="71"/>
      <c r="AE14" s="73">
        <f>+AE13-X14+AD14</f>
        <v>58874.530000000021</v>
      </c>
    </row>
    <row r="15" spans="1:33" ht="30" customHeight="1" x14ac:dyDescent="0.25">
      <c r="A15" s="4"/>
      <c r="B15" s="5">
        <v>45065</v>
      </c>
      <c r="C15" s="117">
        <v>288</v>
      </c>
      <c r="D15" s="59"/>
      <c r="E15" s="1" t="s">
        <v>55</v>
      </c>
      <c r="F15" s="58">
        <v>48</v>
      </c>
      <c r="G15" s="58"/>
      <c r="H15" s="55"/>
      <c r="I15" s="55"/>
      <c r="J15" s="58"/>
      <c r="K15" s="55"/>
      <c r="L15" s="55"/>
      <c r="M15" s="55"/>
      <c r="N15" s="55"/>
      <c r="O15" s="55"/>
      <c r="P15" s="58"/>
      <c r="Q15" s="55">
        <v>240</v>
      </c>
      <c r="R15" s="55"/>
      <c r="S15" s="55"/>
      <c r="T15" s="55"/>
      <c r="U15" s="55"/>
      <c r="V15" s="55"/>
      <c r="W15" s="55"/>
      <c r="X15" s="55">
        <f t="shared" si="0"/>
        <v>288</v>
      </c>
      <c r="Y15" s="55"/>
      <c r="Z15" s="55"/>
      <c r="AA15" s="55"/>
      <c r="AB15" s="55"/>
      <c r="AC15" s="55"/>
      <c r="AD15" s="71"/>
      <c r="AE15" s="73">
        <f>+AE14-X15</f>
        <v>58586.530000000021</v>
      </c>
      <c r="AF15" s="47"/>
    </row>
    <row r="16" spans="1:33" ht="30" customHeight="1" x14ac:dyDescent="0.25">
      <c r="A16" s="4"/>
      <c r="B16" s="5">
        <v>45076</v>
      </c>
      <c r="C16" s="117">
        <v>360.26</v>
      </c>
      <c r="D16" s="59"/>
      <c r="E16" s="57" t="s">
        <v>56</v>
      </c>
      <c r="F16" s="58"/>
      <c r="G16" s="58"/>
      <c r="H16" s="55"/>
      <c r="I16" s="55"/>
      <c r="J16" s="58"/>
      <c r="K16" s="55"/>
      <c r="L16" s="55"/>
      <c r="M16" s="55"/>
      <c r="N16" s="55">
        <v>360.26</v>
      </c>
      <c r="O16" s="55"/>
      <c r="P16" s="58"/>
      <c r="Q16" s="55"/>
      <c r="R16" s="55"/>
      <c r="S16" s="55"/>
      <c r="T16" s="55"/>
      <c r="U16" s="55"/>
      <c r="V16" s="55"/>
      <c r="W16" s="55"/>
      <c r="X16" s="55">
        <f t="shared" si="0"/>
        <v>360.26</v>
      </c>
      <c r="Y16" s="55"/>
      <c r="Z16" s="55"/>
      <c r="AA16" s="55"/>
      <c r="AB16" s="55"/>
      <c r="AC16" s="55"/>
      <c r="AD16" s="71"/>
      <c r="AE16" s="73">
        <f>+AE15-X16</f>
        <v>58226.270000000019</v>
      </c>
      <c r="AF16" s="44"/>
    </row>
    <row r="17" spans="1:33" ht="30" customHeight="1" x14ac:dyDescent="0.25">
      <c r="A17" s="4"/>
      <c r="B17" s="5">
        <v>45077</v>
      </c>
      <c r="C17" s="117">
        <v>738.81</v>
      </c>
      <c r="D17" s="59"/>
      <c r="E17" s="57" t="s">
        <v>57</v>
      </c>
      <c r="F17" s="58"/>
      <c r="G17" s="58">
        <v>738.81</v>
      </c>
      <c r="H17" s="55"/>
      <c r="I17" s="55"/>
      <c r="J17" s="58"/>
      <c r="K17" s="55"/>
      <c r="L17" s="55"/>
      <c r="M17" s="55"/>
      <c r="N17" s="55"/>
      <c r="O17" s="55"/>
      <c r="P17" s="58"/>
      <c r="Q17" s="55"/>
      <c r="R17" s="55"/>
      <c r="S17" s="55"/>
      <c r="T17" s="55"/>
      <c r="U17" s="55"/>
      <c r="V17" s="55"/>
      <c r="W17" s="55"/>
      <c r="X17" s="55">
        <f t="shared" si="0"/>
        <v>738.81</v>
      </c>
      <c r="Y17" s="55"/>
      <c r="Z17" s="55"/>
      <c r="AA17" s="55"/>
      <c r="AB17" s="55"/>
      <c r="AC17" s="55"/>
      <c r="AD17" s="71"/>
      <c r="AE17" s="73">
        <f>+AE16-X17</f>
        <v>57487.460000000021</v>
      </c>
      <c r="AG17" s="45"/>
    </row>
    <row r="18" spans="1:33" ht="30" customHeight="1" x14ac:dyDescent="0.25">
      <c r="A18" s="4"/>
      <c r="B18" s="5">
        <v>45107</v>
      </c>
      <c r="C18" s="117">
        <v>28.54</v>
      </c>
      <c r="D18" s="59"/>
      <c r="E18" s="1" t="s">
        <v>51</v>
      </c>
      <c r="F18" s="58">
        <v>1.36</v>
      </c>
      <c r="G18" s="58"/>
      <c r="H18" s="55"/>
      <c r="I18" s="55"/>
      <c r="J18" s="58"/>
      <c r="K18" s="55"/>
      <c r="L18" s="55"/>
      <c r="M18" s="55"/>
      <c r="N18" s="55"/>
      <c r="O18" s="55"/>
      <c r="P18" s="58"/>
      <c r="Q18" s="55"/>
      <c r="R18" s="55"/>
      <c r="S18" s="55"/>
      <c r="T18" s="55"/>
      <c r="U18" s="55"/>
      <c r="V18" s="55"/>
      <c r="W18" s="55">
        <v>27.18</v>
      </c>
      <c r="X18" s="55">
        <f t="shared" si="0"/>
        <v>28.54</v>
      </c>
      <c r="Y18" s="55"/>
      <c r="Z18" s="55"/>
      <c r="AA18" s="55"/>
      <c r="AB18" s="55"/>
      <c r="AC18" s="55"/>
      <c r="AD18" s="71"/>
      <c r="AE18" s="73">
        <f>+AE17-X18</f>
        <v>57458.92000000002</v>
      </c>
      <c r="AG18" s="46"/>
    </row>
    <row r="19" spans="1:33" ht="30" customHeight="1" x14ac:dyDescent="0.25">
      <c r="A19" s="4"/>
      <c r="B19" s="5">
        <v>45107</v>
      </c>
      <c r="C19" s="117">
        <v>1245.49</v>
      </c>
      <c r="D19" s="59"/>
      <c r="E19" s="1" t="s">
        <v>58</v>
      </c>
      <c r="F19" s="58">
        <v>186.6</v>
      </c>
      <c r="G19" s="58"/>
      <c r="H19" s="55"/>
      <c r="I19" s="72"/>
      <c r="J19" s="146">
        <v>45.9</v>
      </c>
      <c r="K19" s="55"/>
      <c r="L19" s="55"/>
      <c r="M19" s="55"/>
      <c r="N19" s="55"/>
      <c r="O19" s="55">
        <v>500</v>
      </c>
      <c r="P19" s="58"/>
      <c r="Q19" s="55"/>
      <c r="R19" s="55"/>
      <c r="S19" s="55">
        <v>12.99</v>
      </c>
      <c r="T19" s="55"/>
      <c r="U19" s="55"/>
      <c r="V19" s="55"/>
      <c r="W19" s="55">
        <v>500</v>
      </c>
      <c r="X19" s="55">
        <f t="shared" si="0"/>
        <v>1245.49</v>
      </c>
      <c r="Y19" s="55"/>
      <c r="Z19" s="55"/>
      <c r="AA19" s="55"/>
      <c r="AB19" s="55"/>
      <c r="AC19" s="55"/>
      <c r="AD19" s="71"/>
      <c r="AE19" s="73">
        <f t="shared" si="2"/>
        <v>56213.430000000022</v>
      </c>
    </row>
    <row r="20" spans="1:33" ht="30" customHeight="1" x14ac:dyDescent="0.25">
      <c r="A20" s="4"/>
      <c r="B20" s="5">
        <v>45107</v>
      </c>
      <c r="C20" s="117">
        <v>738.81</v>
      </c>
      <c r="D20" s="59"/>
      <c r="E20" s="57" t="s">
        <v>59</v>
      </c>
      <c r="F20" s="58"/>
      <c r="G20" s="58">
        <v>738.81</v>
      </c>
      <c r="H20" s="55"/>
      <c r="I20" s="65"/>
      <c r="J20" s="146"/>
      <c r="K20" s="55"/>
      <c r="L20" s="55"/>
      <c r="M20" s="55"/>
      <c r="N20" s="55"/>
      <c r="O20" s="55"/>
      <c r="P20" s="58"/>
      <c r="Q20" s="55"/>
      <c r="R20" s="55"/>
      <c r="S20" s="55"/>
      <c r="T20" s="55"/>
      <c r="U20" s="55"/>
      <c r="V20" s="55"/>
      <c r="W20" s="55"/>
      <c r="X20" s="55">
        <f t="shared" si="0"/>
        <v>738.81</v>
      </c>
      <c r="Y20" s="55"/>
      <c r="Z20" s="55"/>
      <c r="AA20" s="55"/>
      <c r="AB20" s="55"/>
      <c r="AC20" s="55"/>
      <c r="AD20" s="71"/>
      <c r="AE20" s="73">
        <f>+AE19-X20</f>
        <v>55474.620000000024</v>
      </c>
    </row>
    <row r="21" spans="1:33" ht="30" customHeight="1" x14ac:dyDescent="0.25">
      <c r="A21" s="4"/>
      <c r="B21" s="110">
        <v>45107</v>
      </c>
      <c r="C21" s="158">
        <v>113.86</v>
      </c>
      <c r="D21" s="153"/>
      <c r="E21" s="159"/>
      <c r="F21" s="154"/>
      <c r="G21" s="154"/>
      <c r="H21" s="155"/>
      <c r="I21" s="160"/>
      <c r="J21" s="161"/>
      <c r="K21" s="155"/>
      <c r="L21" s="155"/>
      <c r="M21" s="155"/>
      <c r="N21" s="155"/>
      <c r="O21" s="155"/>
      <c r="P21" s="154"/>
      <c r="Q21" s="155"/>
      <c r="R21" s="155"/>
      <c r="S21" s="155"/>
      <c r="T21" s="155"/>
      <c r="U21" s="155"/>
      <c r="V21" s="155"/>
      <c r="W21" s="155"/>
      <c r="X21" s="155"/>
      <c r="Y21" s="155"/>
      <c r="Z21" s="155">
        <v>113.86</v>
      </c>
      <c r="AA21" s="155"/>
      <c r="AB21" s="155"/>
      <c r="AC21" s="155"/>
      <c r="AD21" s="162">
        <f>SUM(Z21:AC21)</f>
        <v>113.86</v>
      </c>
      <c r="AE21" s="163">
        <f>+AE20+AD21</f>
        <v>55588.480000000025</v>
      </c>
    </row>
    <row r="22" spans="1:33" ht="30" customHeight="1" x14ac:dyDescent="0.25">
      <c r="A22" s="4"/>
      <c r="B22" s="110">
        <v>45107</v>
      </c>
      <c r="C22" s="158">
        <v>18</v>
      </c>
      <c r="D22" s="153"/>
      <c r="E22" s="159" t="s">
        <v>34</v>
      </c>
      <c r="F22" s="154"/>
      <c r="G22" s="154"/>
      <c r="H22" s="155"/>
      <c r="I22" s="160"/>
      <c r="J22" s="161"/>
      <c r="K22" s="155"/>
      <c r="L22" s="155"/>
      <c r="M22" s="155"/>
      <c r="N22" s="155"/>
      <c r="O22" s="155"/>
      <c r="P22" s="154"/>
      <c r="Q22" s="155"/>
      <c r="R22" s="155"/>
      <c r="S22" s="155"/>
      <c r="T22" s="155"/>
      <c r="U22" s="155">
        <v>18</v>
      </c>
      <c r="V22" s="155"/>
      <c r="W22" s="155"/>
      <c r="X22" s="155">
        <f t="shared" si="0"/>
        <v>18</v>
      </c>
      <c r="Y22" s="155"/>
      <c r="Z22" s="155"/>
      <c r="AA22" s="155"/>
      <c r="AB22" s="155"/>
      <c r="AC22" s="155"/>
      <c r="AD22" s="162"/>
      <c r="AE22" s="163">
        <f>+AE21-X22</f>
        <v>55570.480000000025</v>
      </c>
    </row>
    <row r="23" spans="1:33" ht="30" customHeight="1" thickBot="1" x14ac:dyDescent="0.3">
      <c r="A23" s="4" t="s">
        <v>25</v>
      </c>
      <c r="B23" s="74"/>
      <c r="C23" s="118"/>
      <c r="D23" s="75"/>
      <c r="E23" s="77" t="s">
        <v>26</v>
      </c>
      <c r="F23" s="132">
        <f t="shared" ref="F23:T23" si="3">SUM(F4:F20)</f>
        <v>364.3</v>
      </c>
      <c r="G23" s="132">
        <f t="shared" si="3"/>
        <v>3062.9999999999995</v>
      </c>
      <c r="H23" s="78">
        <f t="shared" si="3"/>
        <v>26.99</v>
      </c>
      <c r="I23" s="78">
        <f t="shared" si="3"/>
        <v>330</v>
      </c>
      <c r="J23" s="132">
        <f t="shared" si="3"/>
        <v>141.75</v>
      </c>
      <c r="K23" s="78">
        <f t="shared" si="3"/>
        <v>0</v>
      </c>
      <c r="L23" s="78">
        <f t="shared" si="3"/>
        <v>0</v>
      </c>
      <c r="M23" s="78">
        <f t="shared" si="3"/>
        <v>0</v>
      </c>
      <c r="N23" s="78">
        <f t="shared" si="3"/>
        <v>360.26</v>
      </c>
      <c r="O23" s="78">
        <f t="shared" si="3"/>
        <v>527.88</v>
      </c>
      <c r="P23" s="132">
        <f t="shared" si="3"/>
        <v>0</v>
      </c>
      <c r="Q23" s="78">
        <f t="shared" si="3"/>
        <v>240</v>
      </c>
      <c r="R23" s="78">
        <f t="shared" si="3"/>
        <v>178.2</v>
      </c>
      <c r="S23" s="78">
        <f t="shared" si="3"/>
        <v>301.97000000000003</v>
      </c>
      <c r="T23" s="78">
        <f t="shared" si="3"/>
        <v>0</v>
      </c>
      <c r="U23" s="78">
        <f>SUM(U4:U22)</f>
        <v>18</v>
      </c>
      <c r="V23" s="78">
        <f>SUM(V4:V20)</f>
        <v>0</v>
      </c>
      <c r="W23" s="78">
        <f>SUM(W4:W20)</f>
        <v>590.4</v>
      </c>
      <c r="X23" s="78">
        <f>SUM(X4:X22)</f>
        <v>6142.75</v>
      </c>
      <c r="Y23" s="78"/>
      <c r="Z23" s="78">
        <f>SUM(Z4:Z22)</f>
        <v>113.86</v>
      </c>
      <c r="AA23" s="78">
        <f>SUM(AA4:AA20)</f>
        <v>9466</v>
      </c>
      <c r="AB23" s="78">
        <f>SUM(AB4:AB20)</f>
        <v>0</v>
      </c>
      <c r="AC23" s="78">
        <f>SUM(AC4:AC20)</f>
        <v>0</v>
      </c>
      <c r="AD23" s="78">
        <f>SUM(AD4:AD22)</f>
        <v>9579.86</v>
      </c>
      <c r="AE23" s="79">
        <f>+AE22</f>
        <v>55570.480000000025</v>
      </c>
      <c r="AF23" s="47"/>
    </row>
    <row r="24" spans="1:33" ht="13.8" thickBot="1" x14ac:dyDescent="0.3">
      <c r="A24" s="4"/>
      <c r="B24" s="12"/>
      <c r="C24" s="119"/>
      <c r="E24" s="3"/>
      <c r="H24" s="47"/>
      <c r="I24" s="47"/>
      <c r="K24" s="47"/>
      <c r="L24" s="47"/>
      <c r="M24" s="47"/>
      <c r="N24" s="47"/>
      <c r="O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8"/>
    </row>
    <row r="25" spans="1:33" ht="30" customHeight="1" x14ac:dyDescent="0.25">
      <c r="A25" s="29"/>
      <c r="B25" s="13"/>
      <c r="C25" s="120"/>
      <c r="D25" s="31"/>
      <c r="E25" s="11" t="s">
        <v>43</v>
      </c>
      <c r="F25" s="130"/>
      <c r="G25" s="130"/>
      <c r="H25" s="31"/>
      <c r="I25" s="31"/>
      <c r="J25" s="130"/>
      <c r="K25" s="31"/>
      <c r="L25" s="31"/>
      <c r="M25" s="31"/>
      <c r="N25" s="31"/>
      <c r="O25" s="31"/>
      <c r="P25" s="130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2"/>
    </row>
    <row r="26" spans="1:33" s="33" customFormat="1" ht="90" customHeight="1" thickBot="1" x14ac:dyDescent="0.3">
      <c r="A26" s="34"/>
      <c r="B26" s="35" t="s">
        <v>1</v>
      </c>
      <c r="C26" s="121" t="s">
        <v>2</v>
      </c>
      <c r="D26" s="36" t="s">
        <v>41</v>
      </c>
      <c r="E26" s="37" t="s">
        <v>3</v>
      </c>
      <c r="F26" s="134" t="s">
        <v>4</v>
      </c>
      <c r="G26" s="134" t="s">
        <v>5</v>
      </c>
      <c r="H26" s="36" t="s">
        <v>45</v>
      </c>
      <c r="I26" s="36" t="s">
        <v>6</v>
      </c>
      <c r="J26" s="134" t="s">
        <v>35</v>
      </c>
      <c r="K26" s="104" t="s">
        <v>36</v>
      </c>
      <c r="L26" s="36" t="s">
        <v>8</v>
      </c>
      <c r="M26" s="36" t="s">
        <v>27</v>
      </c>
      <c r="N26" s="36" t="s">
        <v>10</v>
      </c>
      <c r="O26" s="36" t="s">
        <v>33</v>
      </c>
      <c r="P26" s="134" t="s">
        <v>28</v>
      </c>
      <c r="Q26" s="36" t="s">
        <v>15</v>
      </c>
      <c r="R26" s="36" t="s">
        <v>13</v>
      </c>
      <c r="S26" s="36" t="s">
        <v>30</v>
      </c>
      <c r="T26" s="36" t="s">
        <v>29</v>
      </c>
      <c r="U26" s="104" t="s">
        <v>34</v>
      </c>
      <c r="V26" s="36" t="s">
        <v>32</v>
      </c>
      <c r="W26" s="104" t="s">
        <v>16</v>
      </c>
      <c r="X26" s="36" t="s">
        <v>17</v>
      </c>
      <c r="Y26" s="37"/>
      <c r="Z26" s="36" t="s">
        <v>18</v>
      </c>
      <c r="AA26" s="36" t="s">
        <v>19</v>
      </c>
      <c r="AB26" s="36" t="s">
        <v>20</v>
      </c>
      <c r="AC26" s="36" t="s">
        <v>21</v>
      </c>
      <c r="AD26" s="36" t="s">
        <v>22</v>
      </c>
      <c r="AE26" s="38" t="s">
        <v>23</v>
      </c>
    </row>
    <row r="27" spans="1:33" s="39" customFormat="1" ht="30" customHeight="1" x14ac:dyDescent="0.25">
      <c r="A27" s="4">
        <v>1</v>
      </c>
      <c r="B27" s="14"/>
      <c r="C27" s="122"/>
      <c r="D27" s="49"/>
      <c r="E27" s="49" t="s">
        <v>31</v>
      </c>
      <c r="F27" s="68">
        <f>F23</f>
        <v>364.3</v>
      </c>
      <c r="G27" s="68">
        <f t="shared" ref="G27:AD27" si="4">G23</f>
        <v>3062.9999999999995</v>
      </c>
      <c r="H27" s="50">
        <f t="shared" si="4"/>
        <v>26.99</v>
      </c>
      <c r="I27" s="50">
        <f t="shared" si="4"/>
        <v>330</v>
      </c>
      <c r="J27" s="68">
        <f t="shared" si="4"/>
        <v>141.75</v>
      </c>
      <c r="K27" s="50">
        <f t="shared" si="4"/>
        <v>0</v>
      </c>
      <c r="L27" s="50">
        <v>0</v>
      </c>
      <c r="M27" s="50">
        <f t="shared" si="4"/>
        <v>0</v>
      </c>
      <c r="N27" s="50">
        <f t="shared" si="4"/>
        <v>360.26</v>
      </c>
      <c r="O27" s="50">
        <f>O23</f>
        <v>527.88</v>
      </c>
      <c r="P27" s="68">
        <f t="shared" si="4"/>
        <v>0</v>
      </c>
      <c r="Q27" s="50">
        <f>Q23</f>
        <v>240</v>
      </c>
      <c r="R27" s="50">
        <f>R23</f>
        <v>178.2</v>
      </c>
      <c r="S27" s="50">
        <f>S23</f>
        <v>301.97000000000003</v>
      </c>
      <c r="T27" s="50">
        <f t="shared" si="4"/>
        <v>0</v>
      </c>
      <c r="U27" s="50">
        <f>U23</f>
        <v>18</v>
      </c>
      <c r="V27" s="50">
        <f t="shared" ref="V27:W27" si="5">V23</f>
        <v>0</v>
      </c>
      <c r="W27" s="50">
        <f t="shared" si="5"/>
        <v>590.4</v>
      </c>
      <c r="X27" s="50">
        <f t="shared" si="4"/>
        <v>6142.75</v>
      </c>
      <c r="Y27" s="50"/>
      <c r="Z27" s="50">
        <f t="shared" si="4"/>
        <v>113.86</v>
      </c>
      <c r="AA27" s="50">
        <f t="shared" si="4"/>
        <v>9466</v>
      </c>
      <c r="AB27" s="50">
        <f t="shared" si="4"/>
        <v>0</v>
      </c>
      <c r="AC27" s="50">
        <f>AC23</f>
        <v>0</v>
      </c>
      <c r="AD27" s="54">
        <f t="shared" si="4"/>
        <v>9579.86</v>
      </c>
      <c r="AE27" s="51">
        <f>+AE23</f>
        <v>55570.480000000025</v>
      </c>
    </row>
    <row r="28" spans="1:33" s="39" customFormat="1" ht="30" customHeight="1" x14ac:dyDescent="0.25">
      <c r="A28" s="4"/>
      <c r="B28" s="16">
        <v>45112</v>
      </c>
      <c r="C28" s="149">
        <v>53.88</v>
      </c>
      <c r="D28" s="64"/>
      <c r="E28" s="64" t="s">
        <v>49</v>
      </c>
      <c r="F28" s="136"/>
      <c r="G28" s="136">
        <v>53.88</v>
      </c>
      <c r="H28" s="52"/>
      <c r="I28" s="52"/>
      <c r="J28" s="136"/>
      <c r="K28" s="52"/>
      <c r="L28" s="52"/>
      <c r="M28" s="52"/>
      <c r="N28" s="52"/>
      <c r="O28" s="52"/>
      <c r="P28" s="136"/>
      <c r="Q28" s="52"/>
      <c r="R28" s="52"/>
      <c r="S28" s="52"/>
      <c r="T28" s="52"/>
      <c r="U28" s="52"/>
      <c r="V28" s="52"/>
      <c r="W28" s="52"/>
      <c r="X28" s="52">
        <f t="shared" ref="X28:X44" si="6">SUM(F28:W28)</f>
        <v>53.88</v>
      </c>
      <c r="Y28" s="52"/>
      <c r="Z28" s="52"/>
      <c r="AA28" s="52"/>
      <c r="AB28" s="52"/>
      <c r="AC28" s="52"/>
      <c r="AD28" s="150"/>
      <c r="AE28" s="151">
        <f>+AE27-X28+AD28</f>
        <v>55516.600000000028</v>
      </c>
    </row>
    <row r="29" spans="1:33" ht="30" customHeight="1" x14ac:dyDescent="0.25">
      <c r="A29" s="4"/>
      <c r="B29" s="5">
        <v>45113</v>
      </c>
      <c r="C29" s="117">
        <v>59.85</v>
      </c>
      <c r="D29" s="59"/>
      <c r="E29" s="57" t="s">
        <v>62</v>
      </c>
      <c r="F29" s="58"/>
      <c r="G29" s="58">
        <v>59.85</v>
      </c>
      <c r="H29" s="57"/>
      <c r="I29" s="57"/>
      <c r="J29" s="58"/>
      <c r="K29" s="57"/>
      <c r="L29" s="57"/>
      <c r="M29" s="57"/>
      <c r="N29" s="58"/>
      <c r="O29" s="58"/>
      <c r="P29" s="58"/>
      <c r="Q29" s="57"/>
      <c r="R29" s="55"/>
      <c r="S29" s="57"/>
      <c r="T29" s="58"/>
      <c r="U29" s="57"/>
      <c r="V29" s="57"/>
      <c r="W29" s="71"/>
      <c r="X29" s="55">
        <f t="shared" si="6"/>
        <v>59.85</v>
      </c>
      <c r="Y29" s="55"/>
      <c r="Z29" s="55"/>
      <c r="AA29" s="55"/>
      <c r="AB29" s="55"/>
      <c r="AC29" s="55"/>
      <c r="AD29" s="71"/>
      <c r="AE29" s="73">
        <f t="shared" ref="AE29:AE34" si="7">+AE28-X29</f>
        <v>55456.750000000029</v>
      </c>
      <c r="AF29" s="47"/>
    </row>
    <row r="30" spans="1:33" ht="30" customHeight="1" x14ac:dyDescent="0.25">
      <c r="A30" s="4"/>
      <c r="B30" s="5">
        <v>45125</v>
      </c>
      <c r="C30" s="117">
        <v>4.8</v>
      </c>
      <c r="D30" s="59"/>
      <c r="E30" s="1" t="s">
        <v>63</v>
      </c>
      <c r="F30" s="58"/>
      <c r="G30" s="58">
        <v>4.8</v>
      </c>
      <c r="H30" s="57"/>
      <c r="I30" s="57"/>
      <c r="J30" s="58"/>
      <c r="K30" s="57"/>
      <c r="L30" s="57"/>
      <c r="M30" s="58"/>
      <c r="N30" s="57"/>
      <c r="O30" s="57"/>
      <c r="P30" s="58"/>
      <c r="Q30" s="57"/>
      <c r="R30" s="55"/>
      <c r="S30" s="57"/>
      <c r="T30" s="71"/>
      <c r="U30" s="57"/>
      <c r="V30" s="57"/>
      <c r="W30" s="57"/>
      <c r="X30" s="55">
        <f t="shared" si="6"/>
        <v>4.8</v>
      </c>
      <c r="Y30" s="55"/>
      <c r="Z30" s="55"/>
      <c r="AA30" s="55"/>
      <c r="AB30" s="55"/>
      <c r="AC30" s="55"/>
      <c r="AD30" s="71"/>
      <c r="AE30" s="73">
        <f t="shared" si="7"/>
        <v>55451.950000000026</v>
      </c>
      <c r="AF30" s="42"/>
    </row>
    <row r="31" spans="1:33" ht="30" customHeight="1" x14ac:dyDescent="0.25">
      <c r="A31" s="4"/>
      <c r="B31" s="5">
        <v>45125</v>
      </c>
      <c r="C31" s="117">
        <v>94.68</v>
      </c>
      <c r="D31" s="59"/>
      <c r="E31" s="1" t="s">
        <v>64</v>
      </c>
      <c r="F31" s="58">
        <v>7.76</v>
      </c>
      <c r="G31" s="58"/>
      <c r="H31" s="57">
        <v>25.78</v>
      </c>
      <c r="I31" s="57"/>
      <c r="J31" s="58">
        <v>48.15</v>
      </c>
      <c r="K31" s="57"/>
      <c r="L31" s="57"/>
      <c r="M31" s="58"/>
      <c r="N31" s="57"/>
      <c r="O31" s="57"/>
      <c r="P31" s="58"/>
      <c r="Q31" s="57"/>
      <c r="R31" s="55"/>
      <c r="S31" s="57">
        <v>12.99</v>
      </c>
      <c r="T31" s="71"/>
      <c r="U31" s="57"/>
      <c r="V31" s="57"/>
      <c r="W31" s="57"/>
      <c r="X31" s="55">
        <f t="shared" si="6"/>
        <v>94.679999999999993</v>
      </c>
      <c r="Y31" s="55"/>
      <c r="Z31" s="55"/>
      <c r="AA31" s="55"/>
      <c r="AB31" s="55"/>
      <c r="AC31" s="55"/>
      <c r="AD31" s="71"/>
      <c r="AE31" s="73">
        <f t="shared" si="7"/>
        <v>55357.270000000026</v>
      </c>
    </row>
    <row r="32" spans="1:33" ht="30" customHeight="1" x14ac:dyDescent="0.25">
      <c r="A32" s="4"/>
      <c r="B32" s="5">
        <v>45125</v>
      </c>
      <c r="C32" s="117">
        <v>60</v>
      </c>
      <c r="D32" s="59"/>
      <c r="E32" s="1" t="s">
        <v>65</v>
      </c>
      <c r="F32" s="58"/>
      <c r="G32" s="58"/>
      <c r="H32" s="57"/>
      <c r="I32" s="57"/>
      <c r="J32" s="58"/>
      <c r="K32" s="57"/>
      <c r="L32" s="57"/>
      <c r="M32" s="57"/>
      <c r="N32" s="57"/>
      <c r="O32" s="57"/>
      <c r="P32" s="58"/>
      <c r="Q32" s="57"/>
      <c r="R32" s="55"/>
      <c r="S32" s="57"/>
      <c r="T32" s="71"/>
      <c r="U32" s="57"/>
      <c r="V32" s="57"/>
      <c r="W32" s="58">
        <v>60</v>
      </c>
      <c r="X32" s="55">
        <f t="shared" si="6"/>
        <v>60</v>
      </c>
      <c r="Y32" s="55"/>
      <c r="Z32" s="55"/>
      <c r="AA32" s="55"/>
      <c r="AB32" s="55"/>
      <c r="AC32" s="55"/>
      <c r="AD32" s="71"/>
      <c r="AE32" s="73">
        <f t="shared" si="7"/>
        <v>55297.270000000026</v>
      </c>
    </row>
    <row r="33" spans="1:32" ht="30" customHeight="1" x14ac:dyDescent="0.25">
      <c r="A33" s="4"/>
      <c r="B33" s="5">
        <v>45125</v>
      </c>
      <c r="C33" s="117">
        <v>54.93</v>
      </c>
      <c r="D33" s="59"/>
      <c r="E33" s="57" t="s">
        <v>66</v>
      </c>
      <c r="F33" s="58"/>
      <c r="G33" s="58"/>
      <c r="H33" s="57"/>
      <c r="I33" s="57"/>
      <c r="J33" s="58"/>
      <c r="K33" s="57"/>
      <c r="L33" s="57"/>
      <c r="M33" s="57"/>
      <c r="N33" s="57"/>
      <c r="O33" s="57"/>
      <c r="P33" s="58"/>
      <c r="Q33" s="57"/>
      <c r="R33" s="55"/>
      <c r="S33" s="57"/>
      <c r="T33" s="71"/>
      <c r="U33" s="57"/>
      <c r="V33" s="57">
        <v>54.93</v>
      </c>
      <c r="W33" s="58"/>
      <c r="X33" s="55">
        <f t="shared" si="6"/>
        <v>54.93</v>
      </c>
      <c r="Y33" s="55"/>
      <c r="Z33" s="55"/>
      <c r="AA33" s="55"/>
      <c r="AB33" s="55"/>
      <c r="AC33" s="55"/>
      <c r="AD33" s="71"/>
      <c r="AE33" s="73">
        <f t="shared" si="7"/>
        <v>55242.340000000026</v>
      </c>
    </row>
    <row r="34" spans="1:32" ht="30" customHeight="1" x14ac:dyDescent="0.25">
      <c r="A34" s="4"/>
      <c r="B34" s="5">
        <v>45125</v>
      </c>
      <c r="C34" s="117">
        <v>46.37</v>
      </c>
      <c r="D34" s="59"/>
      <c r="E34" s="1" t="s">
        <v>66</v>
      </c>
      <c r="F34" s="58"/>
      <c r="G34" s="58"/>
      <c r="H34" s="57"/>
      <c r="I34" s="57"/>
      <c r="J34" s="58"/>
      <c r="K34" s="71"/>
      <c r="L34" s="57"/>
      <c r="M34" s="58"/>
      <c r="N34" s="57"/>
      <c r="O34" s="57"/>
      <c r="P34" s="58"/>
      <c r="Q34" s="57"/>
      <c r="R34" s="55"/>
      <c r="S34" s="57"/>
      <c r="T34" s="71"/>
      <c r="U34" s="57"/>
      <c r="V34" s="57">
        <v>46.37</v>
      </c>
      <c r="W34" s="57"/>
      <c r="X34" s="55">
        <f t="shared" si="6"/>
        <v>46.37</v>
      </c>
      <c r="Y34" s="55"/>
      <c r="Z34" s="55"/>
      <c r="AA34" s="55"/>
      <c r="AB34" s="55"/>
      <c r="AC34" s="55"/>
      <c r="AD34" s="71"/>
      <c r="AE34" s="73">
        <f t="shared" si="7"/>
        <v>55195.970000000023</v>
      </c>
      <c r="AF34" s="42"/>
    </row>
    <row r="35" spans="1:32" ht="30" customHeight="1" x14ac:dyDescent="0.25">
      <c r="A35" s="4"/>
      <c r="B35" s="5">
        <v>45125</v>
      </c>
      <c r="C35" s="117">
        <v>55.07</v>
      </c>
      <c r="D35" s="59"/>
      <c r="E35" s="1" t="s">
        <v>66</v>
      </c>
      <c r="F35" s="58"/>
      <c r="G35" s="58"/>
      <c r="H35" s="57"/>
      <c r="I35" s="57"/>
      <c r="J35" s="58"/>
      <c r="K35" s="57"/>
      <c r="L35" s="57"/>
      <c r="M35" s="58"/>
      <c r="N35" s="57"/>
      <c r="O35" s="57"/>
      <c r="P35" s="58"/>
      <c r="Q35" s="57"/>
      <c r="R35" s="55"/>
      <c r="S35" s="57"/>
      <c r="T35" s="71"/>
      <c r="U35" s="57"/>
      <c r="V35" s="57">
        <v>55.07</v>
      </c>
      <c r="W35" s="57"/>
      <c r="X35" s="55">
        <f t="shared" si="6"/>
        <v>55.07</v>
      </c>
      <c r="Y35" s="55"/>
      <c r="Z35" s="55"/>
      <c r="AA35" s="55"/>
      <c r="AB35" s="55"/>
      <c r="AC35" s="55"/>
      <c r="AD35" s="71"/>
      <c r="AE35" s="73">
        <f t="shared" ref="AE35:AE36" si="8">+AE34-X35</f>
        <v>55140.900000000023</v>
      </c>
    </row>
    <row r="36" spans="1:32" ht="30" customHeight="1" x14ac:dyDescent="0.25">
      <c r="A36" s="4"/>
      <c r="B36" s="5">
        <v>45138</v>
      </c>
      <c r="C36" s="117">
        <v>803.95</v>
      </c>
      <c r="D36" s="59"/>
      <c r="E36" s="1" t="s">
        <v>67</v>
      </c>
      <c r="F36" s="58"/>
      <c r="G36" s="58">
        <v>803.95</v>
      </c>
      <c r="H36" s="57"/>
      <c r="I36" s="57"/>
      <c r="J36" s="58"/>
      <c r="K36" s="57"/>
      <c r="L36" s="57"/>
      <c r="M36" s="57"/>
      <c r="N36" s="57"/>
      <c r="O36" s="57"/>
      <c r="P36" s="58"/>
      <c r="Q36" s="57"/>
      <c r="R36" s="55"/>
      <c r="S36" s="57"/>
      <c r="T36" s="71"/>
      <c r="U36" s="57"/>
      <c r="V36" s="57"/>
      <c r="W36" s="58"/>
      <c r="X36" s="55">
        <f t="shared" si="6"/>
        <v>803.95</v>
      </c>
      <c r="Y36" s="55"/>
      <c r="Z36" s="55"/>
      <c r="AA36" s="55"/>
      <c r="AB36" s="55"/>
      <c r="AC36" s="55"/>
      <c r="AD36" s="71"/>
      <c r="AE36" s="73">
        <f t="shared" si="8"/>
        <v>54336.950000000026</v>
      </c>
    </row>
    <row r="37" spans="1:32" ht="30" customHeight="1" x14ac:dyDescent="0.25">
      <c r="A37" s="4"/>
      <c r="B37" s="5">
        <v>45155</v>
      </c>
      <c r="C37" s="117">
        <v>54.88</v>
      </c>
      <c r="D37" s="59"/>
      <c r="E37" s="1" t="s">
        <v>49</v>
      </c>
      <c r="F37" s="58"/>
      <c r="G37" s="58">
        <v>54.88</v>
      </c>
      <c r="H37" s="57"/>
      <c r="I37" s="57"/>
      <c r="J37" s="58"/>
      <c r="K37" s="57"/>
      <c r="L37" s="57"/>
      <c r="M37" s="57"/>
      <c r="N37" s="57"/>
      <c r="O37" s="57"/>
      <c r="P37" s="58"/>
      <c r="Q37" s="57"/>
      <c r="R37" s="55"/>
      <c r="S37" s="57"/>
      <c r="T37" s="71"/>
      <c r="U37" s="57"/>
      <c r="V37" s="57"/>
      <c r="W37" s="58"/>
      <c r="X37" s="55">
        <v>54.88</v>
      </c>
      <c r="Y37" s="55"/>
      <c r="Z37" s="55"/>
      <c r="AA37" s="55"/>
      <c r="AB37" s="55"/>
      <c r="AC37" s="55"/>
      <c r="AD37" s="71"/>
      <c r="AE37" s="73">
        <f t="shared" ref="AE37:AE42" si="9">+AE36-X37</f>
        <v>54282.070000000029</v>
      </c>
    </row>
    <row r="38" spans="1:32" ht="30" customHeight="1" x14ac:dyDescent="0.25">
      <c r="A38" s="4"/>
      <c r="B38" s="5">
        <v>45170</v>
      </c>
      <c r="C38" s="117">
        <v>749.74</v>
      </c>
      <c r="D38" s="59"/>
      <c r="E38" s="1" t="s">
        <v>76</v>
      </c>
      <c r="F38" s="58"/>
      <c r="G38" s="58">
        <v>749.74</v>
      </c>
      <c r="H38" s="57"/>
      <c r="I38" s="57"/>
      <c r="J38" s="58"/>
      <c r="K38" s="57"/>
      <c r="L38" s="57"/>
      <c r="M38" s="57"/>
      <c r="N38" s="57"/>
      <c r="O38" s="57"/>
      <c r="P38" s="58"/>
      <c r="Q38" s="57"/>
      <c r="R38" s="55"/>
      <c r="S38" s="57"/>
      <c r="T38" s="71"/>
      <c r="U38" s="57"/>
      <c r="V38" s="57"/>
      <c r="W38" s="58"/>
      <c r="X38" s="55">
        <v>749.74</v>
      </c>
      <c r="Y38" s="55"/>
      <c r="Z38" s="55"/>
      <c r="AA38" s="55"/>
      <c r="AB38" s="55"/>
      <c r="AC38" s="55"/>
      <c r="AD38" s="71"/>
      <c r="AE38" s="73">
        <f t="shared" si="9"/>
        <v>53532.330000000031</v>
      </c>
    </row>
    <row r="39" spans="1:32" ht="30" customHeight="1" x14ac:dyDescent="0.25">
      <c r="A39" s="4"/>
      <c r="B39" s="5">
        <v>45187</v>
      </c>
      <c r="C39" s="117">
        <v>54.88</v>
      </c>
      <c r="D39" s="59"/>
      <c r="E39" s="1" t="s">
        <v>49</v>
      </c>
      <c r="F39" s="58"/>
      <c r="G39" s="58">
        <v>54.88</v>
      </c>
      <c r="H39" s="57"/>
      <c r="I39" s="57"/>
      <c r="J39" s="58"/>
      <c r="K39" s="57"/>
      <c r="L39" s="57"/>
      <c r="M39" s="57"/>
      <c r="N39" s="57"/>
      <c r="O39" s="57"/>
      <c r="P39" s="58"/>
      <c r="Q39" s="57"/>
      <c r="R39" s="55"/>
      <c r="S39" s="57"/>
      <c r="T39" s="71"/>
      <c r="U39" s="57"/>
      <c r="V39" s="57"/>
      <c r="W39" s="58"/>
      <c r="X39" s="55">
        <v>54.88</v>
      </c>
      <c r="Y39" s="55"/>
      <c r="Z39" s="55"/>
      <c r="AA39" s="55"/>
      <c r="AB39" s="55"/>
      <c r="AC39" s="55"/>
      <c r="AD39" s="71"/>
      <c r="AE39" s="73">
        <f t="shared" si="9"/>
        <v>53477.450000000033</v>
      </c>
    </row>
    <row r="40" spans="1:32" ht="30" customHeight="1" x14ac:dyDescent="0.25">
      <c r="A40" s="4"/>
      <c r="B40" s="5">
        <v>45189</v>
      </c>
      <c r="C40" s="117">
        <v>3600</v>
      </c>
      <c r="D40" s="59"/>
      <c r="E40" s="1" t="s">
        <v>69</v>
      </c>
      <c r="F40" s="58">
        <v>600</v>
      </c>
      <c r="G40" s="58"/>
      <c r="H40" s="57"/>
      <c r="I40" s="57"/>
      <c r="J40" s="58"/>
      <c r="K40" s="57"/>
      <c r="L40" s="57"/>
      <c r="M40" s="57"/>
      <c r="N40" s="57"/>
      <c r="O40" s="57">
        <v>3000</v>
      </c>
      <c r="P40" s="58"/>
      <c r="Q40" s="57"/>
      <c r="R40" s="55"/>
      <c r="S40" s="57"/>
      <c r="T40" s="71"/>
      <c r="U40" s="57"/>
      <c r="V40" s="57"/>
      <c r="W40" s="58"/>
      <c r="X40" s="55">
        <v>3600</v>
      </c>
      <c r="Y40" s="55"/>
      <c r="Z40" s="55"/>
      <c r="AA40" s="55"/>
      <c r="AB40" s="55"/>
      <c r="AC40" s="55"/>
      <c r="AD40" s="71"/>
      <c r="AE40" s="73">
        <f t="shared" si="9"/>
        <v>49877.450000000033</v>
      </c>
    </row>
    <row r="41" spans="1:32" ht="30" customHeight="1" x14ac:dyDescent="0.25">
      <c r="A41" s="4"/>
      <c r="B41" s="5">
        <v>45189</v>
      </c>
      <c r="C41" s="117">
        <v>42.92</v>
      </c>
      <c r="D41" s="59"/>
      <c r="E41" s="1" t="s">
        <v>70</v>
      </c>
      <c r="F41" s="58"/>
      <c r="G41" s="58">
        <v>42.92</v>
      </c>
      <c r="H41" s="57"/>
      <c r="I41" s="57"/>
      <c r="J41" s="58"/>
      <c r="K41" s="57"/>
      <c r="L41" s="57"/>
      <c r="M41" s="57"/>
      <c r="N41" s="57"/>
      <c r="O41" s="57"/>
      <c r="P41" s="58"/>
      <c r="Q41" s="57"/>
      <c r="R41" s="55"/>
      <c r="S41" s="57"/>
      <c r="T41" s="71"/>
      <c r="U41" s="57"/>
      <c r="V41" s="57"/>
      <c r="W41" s="58"/>
      <c r="X41" s="55">
        <v>42.92</v>
      </c>
      <c r="Y41" s="55"/>
      <c r="Z41" s="55"/>
      <c r="AA41" s="55"/>
      <c r="AB41" s="55"/>
      <c r="AC41" s="55"/>
      <c r="AD41" s="71"/>
      <c r="AE41" s="73">
        <f t="shared" si="9"/>
        <v>49834.530000000035</v>
      </c>
    </row>
    <row r="42" spans="1:32" ht="30" customHeight="1" x14ac:dyDescent="0.25">
      <c r="A42" s="4"/>
      <c r="B42" s="5">
        <v>45189</v>
      </c>
      <c r="C42" s="117">
        <v>217.86</v>
      </c>
      <c r="D42" s="59"/>
      <c r="E42" s="1" t="s">
        <v>71</v>
      </c>
      <c r="F42" s="58">
        <v>7.2</v>
      </c>
      <c r="G42" s="58"/>
      <c r="H42" s="57">
        <v>9.98</v>
      </c>
      <c r="I42" s="57"/>
      <c r="J42" s="58">
        <v>74.7</v>
      </c>
      <c r="K42" s="57"/>
      <c r="L42" s="57"/>
      <c r="M42" s="57"/>
      <c r="N42" s="57"/>
      <c r="O42" s="57"/>
      <c r="P42" s="58"/>
      <c r="Q42" s="57"/>
      <c r="R42" s="55"/>
      <c r="S42" s="57">
        <v>25.98</v>
      </c>
      <c r="T42" s="71"/>
      <c r="U42" s="57"/>
      <c r="V42" s="57"/>
      <c r="W42" s="58">
        <v>100</v>
      </c>
      <c r="X42" s="55">
        <v>217.86</v>
      </c>
      <c r="Y42" s="55"/>
      <c r="Z42" s="55"/>
      <c r="AA42" s="55"/>
      <c r="AB42" s="55"/>
      <c r="AC42" s="55"/>
      <c r="AD42" s="71"/>
      <c r="AE42" s="73">
        <f t="shared" si="9"/>
        <v>49616.670000000035</v>
      </c>
    </row>
    <row r="43" spans="1:32" ht="30" customHeight="1" x14ac:dyDescent="0.25">
      <c r="A43" s="4"/>
      <c r="B43" s="5">
        <v>45191</v>
      </c>
      <c r="C43" s="117">
        <v>10000</v>
      </c>
      <c r="D43" s="59"/>
      <c r="E43" s="1" t="s">
        <v>72</v>
      </c>
      <c r="F43" s="58"/>
      <c r="G43" s="58"/>
      <c r="H43" s="57"/>
      <c r="I43" s="57"/>
      <c r="J43" s="58"/>
      <c r="K43" s="57"/>
      <c r="L43" s="57"/>
      <c r="M43" s="57"/>
      <c r="N43" s="57"/>
      <c r="O43" s="57"/>
      <c r="P43" s="58"/>
      <c r="Q43" s="57"/>
      <c r="R43" s="55"/>
      <c r="S43" s="57"/>
      <c r="T43" s="71"/>
      <c r="U43" s="57"/>
      <c r="V43" s="57"/>
      <c r="W43" s="58"/>
      <c r="X43" s="55">
        <f t="shared" si="6"/>
        <v>0</v>
      </c>
      <c r="Y43" s="55"/>
      <c r="Z43" s="55"/>
      <c r="AA43" s="55"/>
      <c r="AB43" s="55"/>
      <c r="AC43" s="55">
        <v>10000</v>
      </c>
      <c r="AD43" s="71">
        <f>SUM(Z43:AC43)</f>
        <v>10000</v>
      </c>
      <c r="AE43" s="73">
        <f>+AE42-X43+AD43</f>
        <v>59616.670000000035</v>
      </c>
    </row>
    <row r="44" spans="1:32" ht="30" customHeight="1" x14ac:dyDescent="0.25">
      <c r="A44" s="4"/>
      <c r="B44" s="152">
        <v>45194</v>
      </c>
      <c r="C44" s="129">
        <v>182.4</v>
      </c>
      <c r="D44" s="153"/>
      <c r="E44" s="113" t="s">
        <v>73</v>
      </c>
      <c r="F44" s="154">
        <v>30.4</v>
      </c>
      <c r="G44" s="154"/>
      <c r="H44" s="155"/>
      <c r="I44" s="155"/>
      <c r="J44" s="154"/>
      <c r="K44" s="155"/>
      <c r="L44" s="155"/>
      <c r="M44" s="155"/>
      <c r="N44" s="155"/>
      <c r="O44" s="155"/>
      <c r="P44" s="154"/>
      <c r="Q44" s="155"/>
      <c r="R44" s="155"/>
      <c r="S44" s="155"/>
      <c r="T44" s="155"/>
      <c r="U44" s="155"/>
      <c r="V44" s="155">
        <v>152</v>
      </c>
      <c r="W44" s="155"/>
      <c r="X44" s="150">
        <f t="shared" si="6"/>
        <v>182.4</v>
      </c>
      <c r="Y44" s="155"/>
      <c r="Z44" s="155"/>
      <c r="AA44" s="155"/>
      <c r="AB44" s="155"/>
      <c r="AC44" s="155"/>
      <c r="AD44" s="155"/>
      <c r="AE44" s="156">
        <f>+AE43-X44</f>
        <v>59434.270000000033</v>
      </c>
    </row>
    <row r="45" spans="1:32" s="57" customFormat="1" ht="30" customHeight="1" x14ac:dyDescent="0.25">
      <c r="A45" s="6"/>
      <c r="B45" s="157">
        <v>45194</v>
      </c>
      <c r="C45" s="123">
        <v>122.28</v>
      </c>
      <c r="D45" s="59"/>
      <c r="E45" s="1" t="s">
        <v>74</v>
      </c>
      <c r="F45" s="58">
        <v>20.38</v>
      </c>
      <c r="G45" s="58"/>
      <c r="H45" s="55"/>
      <c r="I45" s="55"/>
      <c r="J45" s="58"/>
      <c r="K45" s="55"/>
      <c r="L45" s="55"/>
      <c r="M45" s="55"/>
      <c r="N45" s="55"/>
      <c r="O45" s="55"/>
      <c r="P45" s="58"/>
      <c r="Q45" s="55"/>
      <c r="R45" s="55"/>
      <c r="S45" s="55">
        <v>101.9</v>
      </c>
      <c r="T45" s="55"/>
      <c r="U45" s="55"/>
      <c r="V45" s="55"/>
      <c r="W45" s="55"/>
      <c r="X45" s="55">
        <v>122.28</v>
      </c>
      <c r="Y45" s="55"/>
      <c r="Z45" s="55"/>
      <c r="AA45" s="55"/>
      <c r="AB45" s="55"/>
      <c r="AC45" s="55"/>
      <c r="AD45" s="55"/>
      <c r="AE45" s="55">
        <f>AE44-X45</f>
        <v>59311.990000000034</v>
      </c>
    </row>
    <row r="46" spans="1:32" s="57" customFormat="1" ht="30" customHeight="1" x14ac:dyDescent="0.25">
      <c r="A46" s="6"/>
      <c r="B46" s="157">
        <v>45194</v>
      </c>
      <c r="C46" s="123">
        <v>36.630000000000003</v>
      </c>
      <c r="D46" s="59"/>
      <c r="E46" s="1" t="s">
        <v>75</v>
      </c>
      <c r="F46" s="58">
        <v>1.74</v>
      </c>
      <c r="G46" s="58"/>
      <c r="H46" s="55"/>
      <c r="I46" s="55"/>
      <c r="J46" s="58"/>
      <c r="K46" s="55"/>
      <c r="L46" s="55"/>
      <c r="M46" s="55"/>
      <c r="N46" s="55"/>
      <c r="O46" s="55"/>
      <c r="P46" s="58"/>
      <c r="Q46" s="55"/>
      <c r="R46" s="55"/>
      <c r="S46" s="55"/>
      <c r="T46" s="55"/>
      <c r="U46" s="55"/>
      <c r="V46" s="55">
        <v>34.89</v>
      </c>
      <c r="W46" s="55"/>
      <c r="X46" s="55">
        <v>36.630000000000003</v>
      </c>
      <c r="Y46" s="55"/>
      <c r="Z46" s="55"/>
      <c r="AA46" s="55"/>
      <c r="AB46" s="55"/>
      <c r="AC46" s="55"/>
      <c r="AD46" s="55"/>
      <c r="AE46" s="55">
        <f>+AE45-X46</f>
        <v>59275.360000000037</v>
      </c>
    </row>
    <row r="47" spans="1:32" s="57" customFormat="1" ht="30" customHeight="1" x14ac:dyDescent="0.25">
      <c r="A47" s="6"/>
      <c r="B47" s="157">
        <v>45198</v>
      </c>
      <c r="C47" s="123">
        <v>749.74</v>
      </c>
      <c r="D47" s="59"/>
      <c r="E47" s="1" t="s">
        <v>77</v>
      </c>
      <c r="F47" s="58"/>
      <c r="G47" s="58">
        <v>749.74</v>
      </c>
      <c r="H47" s="55"/>
      <c r="I47" s="55"/>
      <c r="J47" s="58"/>
      <c r="K47" s="55"/>
      <c r="L47" s="55"/>
      <c r="M47" s="55"/>
      <c r="N47" s="55"/>
      <c r="O47" s="55"/>
      <c r="P47" s="58"/>
      <c r="Q47" s="55"/>
      <c r="R47" s="55"/>
      <c r="S47" s="55"/>
      <c r="T47" s="55"/>
      <c r="U47" s="55"/>
      <c r="V47" s="55"/>
      <c r="W47" s="55"/>
      <c r="X47" s="55">
        <v>749.74</v>
      </c>
      <c r="Y47" s="55"/>
      <c r="Z47" s="55"/>
      <c r="AA47" s="55"/>
      <c r="AB47" s="55"/>
      <c r="AC47" s="55"/>
      <c r="AD47" s="55"/>
      <c r="AE47" s="55">
        <f>+AE46-X47</f>
        <v>58525.620000000039</v>
      </c>
    </row>
    <row r="48" spans="1:32" s="57" customFormat="1" ht="30" customHeight="1" x14ac:dyDescent="0.25">
      <c r="A48" s="6"/>
      <c r="B48" s="157">
        <v>45198</v>
      </c>
      <c r="C48" s="123">
        <v>9466</v>
      </c>
      <c r="D48" s="59"/>
      <c r="E48" s="1" t="s">
        <v>19</v>
      </c>
      <c r="F48" s="58"/>
      <c r="G48" s="58"/>
      <c r="H48" s="55"/>
      <c r="I48" s="55"/>
      <c r="J48" s="58"/>
      <c r="K48" s="55"/>
      <c r="L48" s="55"/>
      <c r="M48" s="55"/>
      <c r="N48" s="55"/>
      <c r="O48" s="55"/>
      <c r="P48" s="58"/>
      <c r="Q48" s="55"/>
      <c r="R48" s="55"/>
      <c r="S48" s="55"/>
      <c r="T48" s="55"/>
      <c r="U48" s="55"/>
      <c r="V48" s="55"/>
      <c r="W48" s="55"/>
      <c r="X48" s="55">
        <v>0</v>
      </c>
      <c r="Y48" s="55"/>
      <c r="Z48" s="55"/>
      <c r="AA48" s="55">
        <v>9466</v>
      </c>
      <c r="AB48" s="55"/>
      <c r="AC48" s="55"/>
      <c r="AD48" s="55">
        <f>SUM(Z48:AC48)</f>
        <v>9466</v>
      </c>
      <c r="AE48" s="55">
        <f>+AE47-X48+AD48</f>
        <v>67991.620000000039</v>
      </c>
    </row>
    <row r="49" spans="1:32" s="57" customFormat="1" ht="30" customHeight="1" x14ac:dyDescent="0.25">
      <c r="A49" s="6"/>
      <c r="B49" s="157">
        <v>45199</v>
      </c>
      <c r="C49" s="123">
        <v>18</v>
      </c>
      <c r="D49" s="59"/>
      <c r="E49" s="1" t="s">
        <v>68</v>
      </c>
      <c r="F49" s="58"/>
      <c r="G49" s="58"/>
      <c r="H49" s="55"/>
      <c r="I49" s="55"/>
      <c r="J49" s="58"/>
      <c r="K49" s="55"/>
      <c r="L49" s="55"/>
      <c r="M49" s="55"/>
      <c r="N49" s="55"/>
      <c r="O49" s="55"/>
      <c r="P49" s="58"/>
      <c r="Q49" s="55"/>
      <c r="R49" s="55"/>
      <c r="S49" s="55"/>
      <c r="T49" s="55"/>
      <c r="U49" s="55">
        <v>18</v>
      </c>
      <c r="V49" s="55"/>
      <c r="W49" s="55"/>
      <c r="X49" s="55">
        <v>18</v>
      </c>
      <c r="Y49" s="55"/>
      <c r="Z49" s="55"/>
      <c r="AA49" s="55"/>
      <c r="AB49" s="55"/>
      <c r="AC49" s="55"/>
      <c r="AD49" s="55"/>
      <c r="AE49" s="55">
        <f>+AE48-X49</f>
        <v>67973.620000000039</v>
      </c>
    </row>
    <row r="50" spans="1:32" s="57" customFormat="1" ht="30" customHeight="1" x14ac:dyDescent="0.25">
      <c r="A50" s="6"/>
      <c r="B50" s="157">
        <v>45199</v>
      </c>
      <c r="C50" s="123">
        <v>138.1</v>
      </c>
      <c r="D50" s="59"/>
      <c r="E50" s="1" t="s">
        <v>18</v>
      </c>
      <c r="F50" s="58"/>
      <c r="G50" s="58"/>
      <c r="H50" s="55"/>
      <c r="I50" s="55"/>
      <c r="J50" s="58"/>
      <c r="K50" s="55"/>
      <c r="L50" s="55"/>
      <c r="M50" s="55"/>
      <c r="N50" s="55"/>
      <c r="O50" s="55"/>
      <c r="P50" s="58"/>
      <c r="Q50" s="55"/>
      <c r="R50" s="55"/>
      <c r="S50" s="55"/>
      <c r="T50" s="55"/>
      <c r="U50" s="55"/>
      <c r="V50" s="55"/>
      <c r="W50" s="55"/>
      <c r="X50" s="71">
        <v>0</v>
      </c>
      <c r="Y50" s="55"/>
      <c r="Z50" s="55">
        <v>138.1</v>
      </c>
      <c r="AA50" s="55"/>
      <c r="AB50" s="55"/>
      <c r="AC50" s="55"/>
      <c r="AD50" s="55">
        <f>SUM(Z50:AC50)</f>
        <v>138.1</v>
      </c>
      <c r="AE50" s="55">
        <f>+AE49-X50+AD50</f>
        <v>68111.720000000045</v>
      </c>
    </row>
    <row r="51" spans="1:32" ht="30" customHeight="1" thickBot="1" x14ac:dyDescent="0.3">
      <c r="A51" s="4"/>
      <c r="B51" s="15"/>
      <c r="C51" s="124"/>
      <c r="D51" s="61"/>
      <c r="E51" s="2" t="s">
        <v>26</v>
      </c>
      <c r="F51" s="135">
        <f t="shared" ref="F51:X51" si="10">SUM(F27:F50)</f>
        <v>1031.78</v>
      </c>
      <c r="G51" s="135">
        <f t="shared" si="10"/>
        <v>5637.6399999999994</v>
      </c>
      <c r="H51" s="62">
        <f t="shared" si="10"/>
        <v>62.75</v>
      </c>
      <c r="I51" s="62">
        <f t="shared" si="10"/>
        <v>330</v>
      </c>
      <c r="J51" s="135">
        <f t="shared" si="10"/>
        <v>264.60000000000002</v>
      </c>
      <c r="K51" s="62">
        <f t="shared" si="10"/>
        <v>0</v>
      </c>
      <c r="L51" s="62">
        <f t="shared" si="10"/>
        <v>0</v>
      </c>
      <c r="M51" s="62">
        <f t="shared" si="10"/>
        <v>0</v>
      </c>
      <c r="N51" s="62">
        <f t="shared" si="10"/>
        <v>360.26</v>
      </c>
      <c r="O51" s="62">
        <f t="shared" si="10"/>
        <v>3527.88</v>
      </c>
      <c r="P51" s="135">
        <f t="shared" si="10"/>
        <v>0</v>
      </c>
      <c r="Q51" s="62">
        <f t="shared" si="10"/>
        <v>240</v>
      </c>
      <c r="R51" s="62">
        <f t="shared" si="10"/>
        <v>178.2</v>
      </c>
      <c r="S51" s="62">
        <f t="shared" si="10"/>
        <v>442.84000000000003</v>
      </c>
      <c r="T51" s="62">
        <f t="shared" si="10"/>
        <v>0</v>
      </c>
      <c r="U51" s="62">
        <f t="shared" si="10"/>
        <v>36</v>
      </c>
      <c r="V51" s="62">
        <f t="shared" si="10"/>
        <v>343.26</v>
      </c>
      <c r="W51" s="62">
        <f t="shared" si="10"/>
        <v>750.4</v>
      </c>
      <c r="X51" s="62">
        <f t="shared" si="10"/>
        <v>13205.61</v>
      </c>
      <c r="Y51" s="62"/>
      <c r="Z51" s="62">
        <f>SUM(Z27:Z50)</f>
        <v>251.95999999999998</v>
      </c>
      <c r="AA51" s="62">
        <f>SUM(AA27:AA50)</f>
        <v>18932</v>
      </c>
      <c r="AB51" s="62">
        <f>SUM(AB27:AB50)</f>
        <v>0</v>
      </c>
      <c r="AC51" s="62">
        <f>SUM(AC27:AC50)</f>
        <v>10000</v>
      </c>
      <c r="AD51" s="62">
        <f>SUM(AD27:AD50)</f>
        <v>29183.96</v>
      </c>
      <c r="AE51" s="60">
        <f>+AE50</f>
        <v>68111.720000000045</v>
      </c>
      <c r="AF51" s="47"/>
    </row>
    <row r="52" spans="1:32" ht="13.8" thickBot="1" x14ac:dyDescent="0.3">
      <c r="A52" s="4"/>
      <c r="B52" s="12"/>
      <c r="C52" s="125"/>
      <c r="D52" s="63"/>
      <c r="E52" s="3"/>
      <c r="H52" s="47"/>
      <c r="I52" s="47"/>
      <c r="K52" s="47"/>
      <c r="L52" s="47"/>
      <c r="M52" s="47"/>
      <c r="N52" s="47"/>
      <c r="O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60" t="str">
        <f>IF(B52="","",AE51+AD52-X52)</f>
        <v/>
      </c>
    </row>
    <row r="53" spans="1:32" ht="30" customHeight="1" x14ac:dyDescent="0.25">
      <c r="A53" s="29"/>
      <c r="B53" s="13"/>
      <c r="C53" s="120"/>
      <c r="D53" s="31"/>
      <c r="E53" s="11" t="s">
        <v>44</v>
      </c>
      <c r="F53" s="130"/>
      <c r="G53" s="130"/>
      <c r="H53" s="31"/>
      <c r="I53" s="31"/>
      <c r="J53" s="130"/>
      <c r="K53" s="31"/>
      <c r="L53" s="31"/>
      <c r="M53" s="31"/>
      <c r="N53" s="31"/>
      <c r="O53" s="31"/>
      <c r="P53" s="130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2"/>
    </row>
    <row r="54" spans="1:32" s="33" customFormat="1" ht="90" customHeight="1" thickBot="1" x14ac:dyDescent="0.3">
      <c r="A54" s="34"/>
      <c r="B54" s="35" t="s">
        <v>1</v>
      </c>
      <c r="C54" s="121" t="s">
        <v>2</v>
      </c>
      <c r="D54" s="36" t="s">
        <v>41</v>
      </c>
      <c r="E54" s="37" t="s">
        <v>3</v>
      </c>
      <c r="F54" s="134" t="s">
        <v>4</v>
      </c>
      <c r="G54" s="134" t="s">
        <v>5</v>
      </c>
      <c r="H54" s="104" t="s">
        <v>7</v>
      </c>
      <c r="I54" s="36" t="s">
        <v>6</v>
      </c>
      <c r="J54" s="131" t="s">
        <v>35</v>
      </c>
      <c r="K54" s="36" t="s">
        <v>36</v>
      </c>
      <c r="L54" s="36" t="s">
        <v>8</v>
      </c>
      <c r="M54" s="36" t="s">
        <v>27</v>
      </c>
      <c r="N54" s="36" t="s">
        <v>10</v>
      </c>
      <c r="O54" s="36" t="s">
        <v>33</v>
      </c>
      <c r="P54" s="134" t="s">
        <v>28</v>
      </c>
      <c r="Q54" s="36" t="s">
        <v>15</v>
      </c>
      <c r="R54" s="36" t="s">
        <v>13</v>
      </c>
      <c r="S54" s="36" t="s">
        <v>30</v>
      </c>
      <c r="T54" s="36" t="s">
        <v>40</v>
      </c>
      <c r="U54" s="36" t="s">
        <v>34</v>
      </c>
      <c r="V54" s="36" t="s">
        <v>32</v>
      </c>
      <c r="W54" s="36" t="s">
        <v>16</v>
      </c>
      <c r="X54" s="36" t="s">
        <v>17</v>
      </c>
      <c r="Y54" s="37"/>
      <c r="Z54" s="36" t="s">
        <v>18</v>
      </c>
      <c r="AA54" s="36" t="s">
        <v>19</v>
      </c>
      <c r="AB54" s="36" t="s">
        <v>20</v>
      </c>
      <c r="AC54" s="36" t="s">
        <v>21</v>
      </c>
      <c r="AD54" s="36" t="s">
        <v>22</v>
      </c>
      <c r="AE54" s="38" t="s">
        <v>23</v>
      </c>
    </row>
    <row r="55" spans="1:32" s="33" customFormat="1" ht="30" customHeight="1" x14ac:dyDescent="0.25">
      <c r="A55" s="34"/>
      <c r="B55" s="14"/>
      <c r="C55" s="122"/>
      <c r="D55" s="49"/>
      <c r="E55" s="49" t="s">
        <v>31</v>
      </c>
      <c r="F55" s="68">
        <f t="shared" ref="F55:X55" si="11">F51</f>
        <v>1031.78</v>
      </c>
      <c r="G55" s="68">
        <f t="shared" si="11"/>
        <v>5637.6399999999994</v>
      </c>
      <c r="H55" s="50">
        <f t="shared" si="11"/>
        <v>62.75</v>
      </c>
      <c r="I55" s="50">
        <f t="shared" si="11"/>
        <v>330</v>
      </c>
      <c r="J55" s="68">
        <f t="shared" si="11"/>
        <v>264.60000000000002</v>
      </c>
      <c r="K55" s="50">
        <f t="shared" si="11"/>
        <v>0</v>
      </c>
      <c r="L55" s="50">
        <f t="shared" si="11"/>
        <v>0</v>
      </c>
      <c r="M55" s="50">
        <f t="shared" si="11"/>
        <v>0</v>
      </c>
      <c r="N55" s="50">
        <f t="shared" si="11"/>
        <v>360.26</v>
      </c>
      <c r="O55" s="50">
        <f t="shared" si="11"/>
        <v>3527.88</v>
      </c>
      <c r="P55" s="68">
        <f t="shared" si="11"/>
        <v>0</v>
      </c>
      <c r="Q55" s="50">
        <f>Q51</f>
        <v>240</v>
      </c>
      <c r="R55" s="50">
        <f>R51</f>
        <v>178.2</v>
      </c>
      <c r="S55" s="50">
        <f>S51</f>
        <v>442.84000000000003</v>
      </c>
      <c r="T55" s="50">
        <f t="shared" si="11"/>
        <v>0</v>
      </c>
      <c r="U55" s="50">
        <f t="shared" si="11"/>
        <v>36</v>
      </c>
      <c r="V55" s="50">
        <f t="shared" si="11"/>
        <v>343.26</v>
      </c>
      <c r="W55" s="50">
        <f t="shared" si="11"/>
        <v>750.4</v>
      </c>
      <c r="X55" s="50">
        <f t="shared" si="11"/>
        <v>13205.61</v>
      </c>
      <c r="Y55" s="50"/>
      <c r="Z55" s="50">
        <f>Z51</f>
        <v>251.95999999999998</v>
      </c>
      <c r="AA55" s="50">
        <f>AA51</f>
        <v>18932</v>
      </c>
      <c r="AB55" s="50"/>
      <c r="AC55" s="50">
        <f>+AC51</f>
        <v>10000</v>
      </c>
      <c r="AD55" s="50">
        <f>+AD51</f>
        <v>29183.96</v>
      </c>
      <c r="AE55" s="60">
        <f>+AE51</f>
        <v>68111.720000000045</v>
      </c>
    </row>
    <row r="56" spans="1:32" ht="30" customHeight="1" x14ac:dyDescent="0.25">
      <c r="A56" s="4"/>
      <c r="B56" s="5">
        <v>45222</v>
      </c>
      <c r="C56" s="117">
        <v>42.14</v>
      </c>
      <c r="D56" s="59"/>
      <c r="E56" s="1" t="s">
        <v>78</v>
      </c>
      <c r="F56" s="58"/>
      <c r="G56" s="58"/>
      <c r="H56" s="57"/>
      <c r="I56" s="58"/>
      <c r="J56" s="58">
        <v>42.14</v>
      </c>
      <c r="K56" s="57"/>
      <c r="L56" s="57"/>
      <c r="M56" s="58"/>
      <c r="N56" s="57"/>
      <c r="O56" s="57"/>
      <c r="P56" s="58"/>
      <c r="Q56" s="57"/>
      <c r="R56" s="55"/>
      <c r="S56" s="57"/>
      <c r="T56" s="71"/>
      <c r="U56" s="57"/>
      <c r="V56" s="57"/>
      <c r="W56" s="57"/>
      <c r="X56" s="55">
        <f t="shared" ref="X56:X70" si="12">SUM(F56:W56)</f>
        <v>42.14</v>
      </c>
      <c r="Y56" s="55"/>
      <c r="Z56" s="55"/>
      <c r="AA56" s="55"/>
      <c r="AB56" s="55"/>
      <c r="AC56" s="55"/>
      <c r="AD56" s="71"/>
      <c r="AE56" s="73">
        <f>+AE55-X56</f>
        <v>68069.580000000045</v>
      </c>
    </row>
    <row r="57" spans="1:32" ht="30" customHeight="1" x14ac:dyDescent="0.25">
      <c r="A57" s="4"/>
      <c r="B57" s="5">
        <v>45230</v>
      </c>
      <c r="C57" s="117">
        <v>749.74</v>
      </c>
      <c r="D57" s="59"/>
      <c r="E57" s="1" t="s">
        <v>79</v>
      </c>
      <c r="F57" s="58"/>
      <c r="G57" s="58">
        <v>783.9</v>
      </c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5">
        <f t="shared" si="12"/>
        <v>783.9</v>
      </c>
      <c r="Y57" s="55"/>
      <c r="Z57" s="55"/>
      <c r="AA57" s="55"/>
      <c r="AB57" s="55"/>
      <c r="AC57" s="55"/>
      <c r="AD57" s="71"/>
      <c r="AE57" s="73">
        <f>+AE56-X57</f>
        <v>67285.680000000051</v>
      </c>
    </row>
    <row r="58" spans="1:32" ht="30" customHeight="1" x14ac:dyDescent="0.25">
      <c r="A58" s="4"/>
      <c r="B58" s="5">
        <v>45243</v>
      </c>
      <c r="C58" s="117">
        <v>106.8</v>
      </c>
      <c r="D58" s="59"/>
      <c r="E58" s="1" t="s">
        <v>80</v>
      </c>
      <c r="F58" s="58"/>
      <c r="G58" s="58"/>
      <c r="H58" s="58"/>
      <c r="I58" s="58"/>
      <c r="J58" s="58"/>
      <c r="K58" s="58">
        <v>106.8</v>
      </c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5">
        <f t="shared" si="12"/>
        <v>106.8</v>
      </c>
      <c r="Y58" s="55"/>
      <c r="Z58" s="55"/>
      <c r="AA58" s="55"/>
      <c r="AB58" s="55"/>
      <c r="AC58" s="55"/>
      <c r="AD58" s="71"/>
      <c r="AE58" s="73">
        <f>+AE57-X58</f>
        <v>67178.880000000048</v>
      </c>
    </row>
    <row r="59" spans="1:32" ht="30" customHeight="1" x14ac:dyDescent="0.25">
      <c r="A59" s="4"/>
      <c r="B59" s="5">
        <v>45609</v>
      </c>
      <c r="C59" s="117">
        <v>893.91</v>
      </c>
      <c r="D59" s="59"/>
      <c r="E59" s="1" t="s">
        <v>79</v>
      </c>
      <c r="F59" s="58"/>
      <c r="G59" s="58">
        <v>893.91</v>
      </c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5">
        <v>893.91</v>
      </c>
      <c r="Y59" s="55"/>
      <c r="Z59" s="55"/>
      <c r="AA59" s="55"/>
      <c r="AB59" s="55"/>
      <c r="AC59" s="55"/>
      <c r="AD59" s="71"/>
      <c r="AE59" s="73">
        <f>+AE58-X59</f>
        <v>66284.970000000045</v>
      </c>
    </row>
    <row r="60" spans="1:32" ht="30" customHeight="1" x14ac:dyDescent="0.25">
      <c r="A60" s="4"/>
      <c r="B60" s="5">
        <v>45243</v>
      </c>
      <c r="C60" s="117">
        <v>41.69</v>
      </c>
      <c r="D60" s="71"/>
      <c r="E60" s="1" t="s">
        <v>78</v>
      </c>
      <c r="F60" s="58"/>
      <c r="G60" s="58"/>
      <c r="H60" s="58"/>
      <c r="I60" s="58"/>
      <c r="J60" s="58">
        <v>41.69</v>
      </c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5">
        <f t="shared" si="12"/>
        <v>41.69</v>
      </c>
      <c r="Y60" s="55"/>
      <c r="Z60" s="55"/>
      <c r="AA60" s="55"/>
      <c r="AB60" s="55"/>
      <c r="AC60" s="55"/>
      <c r="AD60" s="71"/>
      <c r="AE60" s="73">
        <f>+AE59-X60</f>
        <v>66243.280000000042</v>
      </c>
    </row>
    <row r="61" spans="1:32" s="33" customFormat="1" ht="30" customHeight="1" x14ac:dyDescent="0.25">
      <c r="A61" s="34"/>
      <c r="B61" s="16">
        <v>45243</v>
      </c>
      <c r="C61" s="126">
        <v>48.6</v>
      </c>
      <c r="D61" s="64"/>
      <c r="E61" s="1" t="s">
        <v>78</v>
      </c>
      <c r="F61" s="136"/>
      <c r="G61" s="136"/>
      <c r="H61" s="52"/>
      <c r="I61" s="52"/>
      <c r="J61" s="136">
        <v>48.6</v>
      </c>
      <c r="K61" s="52"/>
      <c r="L61" s="52"/>
      <c r="M61" s="52"/>
      <c r="N61" s="52"/>
      <c r="O61" s="52"/>
      <c r="P61" s="136"/>
      <c r="Q61" s="52"/>
      <c r="R61" s="52"/>
      <c r="S61" s="52"/>
      <c r="T61" s="52"/>
      <c r="U61" s="52"/>
      <c r="V61" s="52"/>
      <c r="W61" s="52"/>
      <c r="X61" s="55">
        <f t="shared" si="12"/>
        <v>48.6</v>
      </c>
      <c r="Y61" s="52"/>
      <c r="Z61" s="52"/>
      <c r="AA61" s="52"/>
      <c r="AB61" s="52"/>
      <c r="AC61" s="53"/>
      <c r="AD61" s="52"/>
      <c r="AE61" s="40">
        <f t="shared" ref="AE61:AE62" si="13">+AE60-X61</f>
        <v>66194.680000000037</v>
      </c>
    </row>
    <row r="62" spans="1:32" s="33" customFormat="1" ht="30" customHeight="1" x14ac:dyDescent="0.25">
      <c r="A62" s="34"/>
      <c r="B62" s="16">
        <v>45243</v>
      </c>
      <c r="C62" s="126">
        <v>3000</v>
      </c>
      <c r="D62" s="64"/>
      <c r="E62" s="1" t="s">
        <v>81</v>
      </c>
      <c r="F62" s="136"/>
      <c r="G62" s="136"/>
      <c r="H62" s="52"/>
      <c r="I62" s="52"/>
      <c r="J62" s="136"/>
      <c r="K62" s="52"/>
      <c r="L62" s="52"/>
      <c r="M62" s="52"/>
      <c r="N62" s="52"/>
      <c r="O62" s="52">
        <v>3000</v>
      </c>
      <c r="P62" s="136"/>
      <c r="Q62" s="52"/>
      <c r="R62" s="52"/>
      <c r="S62" s="52"/>
      <c r="T62" s="52"/>
      <c r="U62" s="52"/>
      <c r="V62" s="52"/>
      <c r="W62" s="52"/>
      <c r="X62" s="55">
        <f t="shared" si="12"/>
        <v>3000</v>
      </c>
      <c r="Y62" s="52"/>
      <c r="Z62" s="52"/>
      <c r="AA62" s="52"/>
      <c r="AB62" s="52"/>
      <c r="AC62" s="53"/>
      <c r="AD62" s="52"/>
      <c r="AE62" s="40">
        <f t="shared" si="13"/>
        <v>63194.680000000037</v>
      </c>
    </row>
    <row r="63" spans="1:32" s="33" customFormat="1" ht="30" customHeight="1" x14ac:dyDescent="0.25">
      <c r="A63" s="34"/>
      <c r="B63" s="16">
        <v>45247</v>
      </c>
      <c r="C63" s="126">
        <v>35</v>
      </c>
      <c r="D63" s="64"/>
      <c r="E63" s="1" t="s">
        <v>82</v>
      </c>
      <c r="F63" s="136"/>
      <c r="G63" s="136"/>
      <c r="H63" s="52"/>
      <c r="I63" s="52"/>
      <c r="J63" s="136"/>
      <c r="K63" s="52"/>
      <c r="L63" s="52"/>
      <c r="M63" s="52"/>
      <c r="N63" s="52"/>
      <c r="O63" s="52"/>
      <c r="P63" s="136"/>
      <c r="Q63" s="52"/>
      <c r="R63" s="52"/>
      <c r="S63" s="52">
        <v>35</v>
      </c>
      <c r="T63" s="52"/>
      <c r="U63" s="52"/>
      <c r="V63" s="52"/>
      <c r="W63" s="52"/>
      <c r="X63" s="55">
        <f t="shared" si="12"/>
        <v>35</v>
      </c>
      <c r="Y63" s="52"/>
      <c r="Z63" s="52"/>
      <c r="AA63" s="52"/>
      <c r="AB63" s="52"/>
      <c r="AC63" s="53"/>
      <c r="AD63" s="52"/>
      <c r="AE63" s="40">
        <f t="shared" ref="AE63:AE70" si="14">+AE62-X63</f>
        <v>63159.680000000037</v>
      </c>
    </row>
    <row r="64" spans="1:32" s="33" customFormat="1" ht="30" customHeight="1" x14ac:dyDescent="0.25">
      <c r="A64" s="34"/>
      <c r="B64" s="16">
        <v>45260</v>
      </c>
      <c r="C64" s="126">
        <v>824.4</v>
      </c>
      <c r="D64" s="64"/>
      <c r="E64" s="1" t="s">
        <v>79</v>
      </c>
      <c r="F64" s="136"/>
      <c r="G64" s="136">
        <v>1030.4000000000001</v>
      </c>
      <c r="H64" s="52"/>
      <c r="I64" s="52"/>
      <c r="J64" s="136"/>
      <c r="K64" s="52"/>
      <c r="L64" s="52"/>
      <c r="M64" s="52"/>
      <c r="N64" s="52"/>
      <c r="O64" s="52"/>
      <c r="P64" s="136"/>
      <c r="Q64" s="52"/>
      <c r="R64" s="52"/>
      <c r="S64" s="52"/>
      <c r="T64" s="52"/>
      <c r="U64" s="52"/>
      <c r="V64" s="52"/>
      <c r="W64" s="52"/>
      <c r="X64" s="55">
        <f t="shared" si="12"/>
        <v>1030.4000000000001</v>
      </c>
      <c r="Y64" s="55"/>
      <c r="Z64" s="55"/>
      <c r="AA64" s="55"/>
      <c r="AB64" s="55"/>
      <c r="AC64" s="56"/>
      <c r="AD64" s="52"/>
      <c r="AE64" s="40">
        <f t="shared" si="14"/>
        <v>62129.280000000035</v>
      </c>
    </row>
    <row r="65" spans="1:33" s="33" customFormat="1" ht="30" customHeight="1" x14ac:dyDescent="0.25">
      <c r="A65" s="34"/>
      <c r="B65" s="5">
        <v>45264</v>
      </c>
      <c r="C65" s="117">
        <v>54.88</v>
      </c>
      <c r="D65" s="57"/>
      <c r="E65" s="1" t="s">
        <v>83</v>
      </c>
      <c r="F65" s="58"/>
      <c r="G65" s="58"/>
      <c r="H65" s="65"/>
      <c r="I65" s="55"/>
      <c r="J65" s="58"/>
      <c r="K65" s="55"/>
      <c r="L65" s="55"/>
      <c r="M65" s="55"/>
      <c r="N65" s="55"/>
      <c r="O65" s="55"/>
      <c r="P65" s="58"/>
      <c r="Q65" s="55"/>
      <c r="R65" s="55"/>
      <c r="S65" s="55"/>
      <c r="T65" s="55"/>
      <c r="U65" s="55"/>
      <c r="V65" s="55"/>
      <c r="W65" s="55">
        <v>54.88</v>
      </c>
      <c r="X65" s="55">
        <f t="shared" si="12"/>
        <v>54.88</v>
      </c>
      <c r="Y65" s="55"/>
      <c r="Z65" s="55"/>
      <c r="AA65" s="57"/>
      <c r="AB65" s="57"/>
      <c r="AC65" s="57"/>
      <c r="AD65" s="55"/>
      <c r="AE65" s="40">
        <f t="shared" si="14"/>
        <v>62074.400000000038</v>
      </c>
    </row>
    <row r="66" spans="1:33" s="33" customFormat="1" ht="30" customHeight="1" x14ac:dyDescent="0.25">
      <c r="A66" s="34"/>
      <c r="B66" s="5">
        <v>45264</v>
      </c>
      <c r="C66" s="117">
        <v>813.21</v>
      </c>
      <c r="D66" s="57"/>
      <c r="E66" s="1" t="s">
        <v>79</v>
      </c>
      <c r="F66" s="58"/>
      <c r="G66" s="58">
        <v>867.31</v>
      </c>
      <c r="H66" s="65"/>
      <c r="I66" s="55"/>
      <c r="J66" s="58"/>
      <c r="K66" s="55"/>
      <c r="L66" s="55"/>
      <c r="M66" s="55"/>
      <c r="N66" s="55"/>
      <c r="O66" s="55"/>
      <c r="P66" s="58"/>
      <c r="Q66" s="55"/>
      <c r="R66" s="55"/>
      <c r="S66" s="55"/>
      <c r="T66" s="55"/>
      <c r="U66" s="55"/>
      <c r="V66" s="55"/>
      <c r="W66" s="55"/>
      <c r="X66" s="52">
        <f t="shared" si="12"/>
        <v>867.31</v>
      </c>
      <c r="Y66" s="55"/>
      <c r="Z66" s="55"/>
      <c r="AA66" s="57"/>
      <c r="AB66" s="57"/>
      <c r="AC66" s="57"/>
      <c r="AD66" s="55"/>
      <c r="AE66" s="40">
        <f>+AE65-X66</f>
        <v>61207.09000000004</v>
      </c>
    </row>
    <row r="67" spans="1:33" ht="30" customHeight="1" x14ac:dyDescent="0.25">
      <c r="A67" s="4"/>
      <c r="B67" s="5">
        <v>45264</v>
      </c>
      <c r="C67" s="117">
        <v>12.99</v>
      </c>
      <c r="D67" s="109"/>
      <c r="E67" s="109" t="s">
        <v>84</v>
      </c>
      <c r="F67" s="58"/>
      <c r="G67" s="58"/>
      <c r="H67" s="55"/>
      <c r="I67" s="55"/>
      <c r="J67" s="58"/>
      <c r="K67" s="55"/>
      <c r="L67" s="55"/>
      <c r="M67" s="55"/>
      <c r="N67" s="55"/>
      <c r="O67" s="55"/>
      <c r="P67" s="58"/>
      <c r="Q67" s="55"/>
      <c r="R67" s="55"/>
      <c r="S67" s="55">
        <v>12.99</v>
      </c>
      <c r="T67" s="55"/>
      <c r="U67" s="55"/>
      <c r="V67" s="55"/>
      <c r="W67" s="55"/>
      <c r="X67" s="52">
        <f t="shared" si="12"/>
        <v>12.99</v>
      </c>
      <c r="Y67" s="55"/>
      <c r="Z67" s="55"/>
      <c r="AA67" s="55"/>
      <c r="AB67" s="55"/>
      <c r="AC67" s="55"/>
      <c r="AD67" s="55"/>
      <c r="AE67" s="40">
        <f>+AE66-X67</f>
        <v>61194.100000000042</v>
      </c>
    </row>
    <row r="68" spans="1:33" ht="30" customHeight="1" x14ac:dyDescent="0.25">
      <c r="A68" s="4"/>
      <c r="B68" s="5">
        <v>45268</v>
      </c>
      <c r="C68" s="117">
        <v>41.4</v>
      </c>
      <c r="D68" s="57"/>
      <c r="E68" s="1" t="s">
        <v>78</v>
      </c>
      <c r="F68" s="58"/>
      <c r="G68" s="58"/>
      <c r="H68" s="55"/>
      <c r="I68" s="55"/>
      <c r="J68" s="58">
        <v>41.4</v>
      </c>
      <c r="K68" s="55"/>
      <c r="L68" s="55"/>
      <c r="M68" s="55"/>
      <c r="N68" s="55"/>
      <c r="O68" s="55"/>
      <c r="P68" s="58"/>
      <c r="Q68" s="55"/>
      <c r="R68" s="55"/>
      <c r="S68" s="55"/>
      <c r="T68" s="55"/>
      <c r="U68" s="55"/>
      <c r="V68" s="55"/>
      <c r="W68" s="55"/>
      <c r="X68" s="52">
        <f t="shared" si="12"/>
        <v>41.4</v>
      </c>
      <c r="Y68" s="55"/>
      <c r="Z68" s="55"/>
      <c r="AA68" s="55"/>
      <c r="AB68" s="55"/>
      <c r="AC68" s="55"/>
      <c r="AD68" s="55"/>
      <c r="AE68" s="40">
        <f t="shared" si="14"/>
        <v>61152.700000000041</v>
      </c>
    </row>
    <row r="69" spans="1:33" ht="30" customHeight="1" x14ac:dyDescent="0.25">
      <c r="A69" s="4"/>
      <c r="B69" s="5">
        <v>45268</v>
      </c>
      <c r="C69" s="117">
        <v>27</v>
      </c>
      <c r="E69" s="1" t="s">
        <v>78</v>
      </c>
      <c r="F69" s="58"/>
      <c r="G69" s="58"/>
      <c r="H69" s="55"/>
      <c r="I69" s="55"/>
      <c r="J69" s="58"/>
      <c r="K69" s="55"/>
      <c r="L69" s="55">
        <v>27</v>
      </c>
      <c r="M69" s="55"/>
      <c r="N69" s="55"/>
      <c r="O69" s="55"/>
      <c r="P69" s="58"/>
      <c r="Q69" s="55"/>
      <c r="R69" s="55"/>
      <c r="S69" s="55"/>
      <c r="T69" s="55"/>
      <c r="U69" s="55"/>
      <c r="V69" s="55"/>
      <c r="W69" s="55"/>
      <c r="X69" s="52">
        <f t="shared" si="12"/>
        <v>27</v>
      </c>
      <c r="Y69" s="55"/>
      <c r="Z69" s="55"/>
      <c r="AA69" s="55"/>
      <c r="AB69" s="55"/>
      <c r="AC69" s="55"/>
      <c r="AD69" s="55"/>
      <c r="AE69" s="40">
        <f t="shared" si="14"/>
        <v>61125.700000000041</v>
      </c>
    </row>
    <row r="70" spans="1:33" ht="30" customHeight="1" x14ac:dyDescent="0.25">
      <c r="A70" s="4"/>
      <c r="B70" s="5">
        <v>45278</v>
      </c>
      <c r="C70" s="117">
        <v>600</v>
      </c>
      <c r="D70" s="57"/>
      <c r="E70" s="1" t="s">
        <v>85</v>
      </c>
      <c r="F70" s="58"/>
      <c r="G70" s="58"/>
      <c r="H70" s="55"/>
      <c r="I70" s="55"/>
      <c r="J70" s="58"/>
      <c r="K70" s="55"/>
      <c r="L70" s="55"/>
      <c r="M70" s="55">
        <v>600</v>
      </c>
      <c r="N70" s="55"/>
      <c r="O70" s="55"/>
      <c r="P70" s="58"/>
      <c r="Q70" s="55"/>
      <c r="R70" s="55"/>
      <c r="S70" s="55"/>
      <c r="T70" s="55"/>
      <c r="U70" s="55"/>
      <c r="V70" s="55"/>
      <c r="W70" s="55"/>
      <c r="X70" s="52">
        <f t="shared" si="12"/>
        <v>600</v>
      </c>
      <c r="Y70" s="55"/>
      <c r="Z70" s="55"/>
      <c r="AA70" s="55"/>
      <c r="AB70" s="55"/>
      <c r="AC70" s="55"/>
      <c r="AD70" s="55"/>
      <c r="AE70" s="40">
        <f t="shared" si="14"/>
        <v>60525.700000000041</v>
      </c>
    </row>
    <row r="71" spans="1:33" ht="30" customHeight="1" x14ac:dyDescent="0.25">
      <c r="A71" s="4"/>
      <c r="B71" s="5">
        <v>45278</v>
      </c>
      <c r="C71" s="117">
        <v>235</v>
      </c>
      <c r="D71" s="59"/>
      <c r="E71" s="57" t="s">
        <v>86</v>
      </c>
      <c r="F71" s="58"/>
      <c r="G71" s="58"/>
      <c r="H71" s="55"/>
      <c r="I71" s="55"/>
      <c r="J71" s="58"/>
      <c r="K71" s="55"/>
      <c r="L71" s="55"/>
      <c r="M71" s="55"/>
      <c r="N71" s="55"/>
      <c r="O71" s="55"/>
      <c r="P71" s="58"/>
      <c r="Q71" s="55"/>
      <c r="R71" s="55">
        <v>235</v>
      </c>
      <c r="S71" s="55"/>
      <c r="T71" s="55"/>
      <c r="U71" s="55"/>
      <c r="V71" s="55"/>
      <c r="W71" s="55"/>
      <c r="X71" s="52"/>
      <c r="Y71" s="55"/>
      <c r="Z71" s="55"/>
      <c r="AA71" s="55"/>
      <c r="AB71" s="55"/>
      <c r="AC71" s="55"/>
      <c r="AD71" s="55"/>
      <c r="AE71" s="60">
        <f>+AE70+Z71</f>
        <v>60525.700000000041</v>
      </c>
    </row>
    <row r="72" spans="1:33" ht="30" customHeight="1" thickBot="1" x14ac:dyDescent="0.3">
      <c r="A72" s="4">
        <v>28</v>
      </c>
      <c r="B72" s="5"/>
      <c r="C72" s="127"/>
      <c r="D72" s="59"/>
      <c r="E72" s="2" t="s">
        <v>26</v>
      </c>
      <c r="F72" s="135">
        <f t="shared" ref="F72:U72" si="15">SUM(F55:F71)</f>
        <v>1031.78</v>
      </c>
      <c r="G72" s="135">
        <f t="shared" si="15"/>
        <v>9213.159999999998</v>
      </c>
      <c r="H72" s="62">
        <f t="shared" si="15"/>
        <v>62.75</v>
      </c>
      <c r="I72" s="62">
        <f t="shared" si="15"/>
        <v>330</v>
      </c>
      <c r="J72" s="135">
        <f t="shared" si="15"/>
        <v>438.43</v>
      </c>
      <c r="K72" s="62">
        <f t="shared" si="15"/>
        <v>106.8</v>
      </c>
      <c r="L72" s="62">
        <f t="shared" si="15"/>
        <v>27</v>
      </c>
      <c r="M72" s="62">
        <f t="shared" si="15"/>
        <v>600</v>
      </c>
      <c r="N72" s="62">
        <f t="shared" si="15"/>
        <v>360.26</v>
      </c>
      <c r="O72" s="62">
        <f t="shared" si="15"/>
        <v>6527.88</v>
      </c>
      <c r="P72" s="135">
        <f t="shared" si="15"/>
        <v>0</v>
      </c>
      <c r="Q72" s="62">
        <f>SUM(Q55:Q71)</f>
        <v>240</v>
      </c>
      <c r="R72" s="62">
        <f>SUM(R55:R71)</f>
        <v>413.2</v>
      </c>
      <c r="S72" s="62">
        <f>SUM(S55:S71)</f>
        <v>490.83000000000004</v>
      </c>
      <c r="T72" s="62">
        <f t="shared" si="15"/>
        <v>0</v>
      </c>
      <c r="U72" s="62">
        <f t="shared" si="15"/>
        <v>36</v>
      </c>
      <c r="V72" s="62">
        <f>SUM(V55:V71)</f>
        <v>343.26</v>
      </c>
      <c r="W72" s="62">
        <f>SUM(W55:W71)</f>
        <v>805.28</v>
      </c>
      <c r="X72" s="62">
        <f>SUM(X55:X71)</f>
        <v>20791.630000000008</v>
      </c>
      <c r="Y72" s="62"/>
      <c r="Z72" s="62">
        <f>SUM(Z55:Z71)</f>
        <v>251.95999999999998</v>
      </c>
      <c r="AA72" s="62">
        <f>SUM(AA55:AA71)</f>
        <v>18932</v>
      </c>
      <c r="AB72" s="62">
        <f>SUM(AB55:AB71)</f>
        <v>0</v>
      </c>
      <c r="AC72" s="62">
        <f>SUM(AC55:AC71)</f>
        <v>10000</v>
      </c>
      <c r="AD72" s="62">
        <f>SUM(AD55:AD71)</f>
        <v>29183.96</v>
      </c>
      <c r="AE72" s="40">
        <f>+AE71</f>
        <v>60525.700000000041</v>
      </c>
      <c r="AF72" s="47"/>
      <c r="AG72" s="46"/>
    </row>
    <row r="73" spans="1:33" ht="13.8" thickBot="1" x14ac:dyDescent="0.3">
      <c r="A73" s="4">
        <v>29</v>
      </c>
      <c r="B73" s="15"/>
      <c r="C73" s="125"/>
      <c r="D73" s="61"/>
      <c r="H73" s="47"/>
      <c r="I73" s="47"/>
      <c r="K73" s="47"/>
      <c r="L73" s="47"/>
      <c r="M73" s="47"/>
      <c r="N73" s="47"/>
      <c r="O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E73" s="48"/>
    </row>
    <row r="74" spans="1:33" ht="30" customHeight="1" x14ac:dyDescent="0.25">
      <c r="A74" s="29"/>
      <c r="B74" s="66"/>
      <c r="C74" s="120"/>
      <c r="D74" s="67"/>
      <c r="E74" s="11" t="s">
        <v>46</v>
      </c>
      <c r="F74" s="130"/>
      <c r="G74" s="130"/>
      <c r="H74" s="31"/>
      <c r="I74" s="31"/>
      <c r="J74" s="130"/>
      <c r="K74" s="31"/>
      <c r="L74" s="31"/>
      <c r="M74" s="31"/>
      <c r="N74" s="31"/>
      <c r="O74" s="31"/>
      <c r="P74" s="130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2"/>
    </row>
    <row r="75" spans="1:33" ht="90" customHeight="1" thickBot="1" x14ac:dyDescent="0.3">
      <c r="A75" s="34"/>
      <c r="B75" s="35" t="s">
        <v>1</v>
      </c>
      <c r="C75" s="121" t="s">
        <v>2</v>
      </c>
      <c r="D75" s="36" t="s">
        <v>41</v>
      </c>
      <c r="E75" s="37" t="s">
        <v>3</v>
      </c>
      <c r="F75" s="134" t="s">
        <v>4</v>
      </c>
      <c r="G75" s="134" t="s">
        <v>5</v>
      </c>
      <c r="H75" s="104" t="s">
        <v>7</v>
      </c>
      <c r="I75" s="36" t="s">
        <v>6</v>
      </c>
      <c r="J75" s="131" t="s">
        <v>35</v>
      </c>
      <c r="K75" s="104" t="s">
        <v>36</v>
      </c>
      <c r="L75" s="36" t="s">
        <v>8</v>
      </c>
      <c r="M75" s="36" t="s">
        <v>9</v>
      </c>
      <c r="N75" s="36" t="s">
        <v>10</v>
      </c>
      <c r="O75" s="36" t="s">
        <v>33</v>
      </c>
      <c r="P75" s="134" t="s">
        <v>11</v>
      </c>
      <c r="Q75" s="36" t="s">
        <v>15</v>
      </c>
      <c r="R75" s="36" t="s">
        <v>13</v>
      </c>
      <c r="S75" s="36" t="s">
        <v>14</v>
      </c>
      <c r="T75" s="36" t="s">
        <v>12</v>
      </c>
      <c r="U75" s="36" t="s">
        <v>34</v>
      </c>
      <c r="V75" s="36" t="s">
        <v>32</v>
      </c>
      <c r="W75" s="36" t="s">
        <v>16</v>
      </c>
      <c r="X75" s="36" t="s">
        <v>17</v>
      </c>
      <c r="Y75" s="37"/>
      <c r="Z75" s="36" t="s">
        <v>18</v>
      </c>
      <c r="AA75" s="36" t="s">
        <v>19</v>
      </c>
      <c r="AB75" s="36" t="s">
        <v>20</v>
      </c>
      <c r="AC75" s="36" t="s">
        <v>21</v>
      </c>
      <c r="AD75" s="36" t="s">
        <v>22</v>
      </c>
      <c r="AE75" s="38" t="s">
        <v>23</v>
      </c>
    </row>
    <row r="76" spans="1:33" ht="30" customHeight="1" thickBot="1" x14ac:dyDescent="0.3">
      <c r="A76" s="4"/>
      <c r="B76" s="15"/>
      <c r="C76" s="128"/>
      <c r="D76" s="36"/>
      <c r="E76" s="49" t="s">
        <v>39</v>
      </c>
      <c r="F76" s="68">
        <f t="shared" ref="F76:W76" si="16">F72</f>
        <v>1031.78</v>
      </c>
      <c r="G76" s="68">
        <f t="shared" si="16"/>
        <v>9213.159999999998</v>
      </c>
      <c r="H76" s="50">
        <f t="shared" si="16"/>
        <v>62.75</v>
      </c>
      <c r="I76" s="50">
        <f t="shared" si="16"/>
        <v>330</v>
      </c>
      <c r="J76" s="68">
        <f t="shared" si="16"/>
        <v>438.43</v>
      </c>
      <c r="K76" s="50">
        <f t="shared" si="16"/>
        <v>106.8</v>
      </c>
      <c r="L76" s="50">
        <f t="shared" si="16"/>
        <v>27</v>
      </c>
      <c r="M76" s="50">
        <f t="shared" si="16"/>
        <v>600</v>
      </c>
      <c r="N76" s="50">
        <f t="shared" si="16"/>
        <v>360.26</v>
      </c>
      <c r="O76" s="50">
        <f t="shared" si="16"/>
        <v>6527.88</v>
      </c>
      <c r="P76" s="68">
        <f t="shared" si="16"/>
        <v>0</v>
      </c>
      <c r="Q76" s="50">
        <f>Q72</f>
        <v>240</v>
      </c>
      <c r="R76" s="50">
        <f>R72</f>
        <v>413.2</v>
      </c>
      <c r="S76" s="50">
        <f>S72</f>
        <v>490.83000000000004</v>
      </c>
      <c r="T76" s="50">
        <f t="shared" si="16"/>
        <v>0</v>
      </c>
      <c r="U76" s="50">
        <f t="shared" si="16"/>
        <v>36</v>
      </c>
      <c r="V76" s="50">
        <f t="shared" si="16"/>
        <v>343.26</v>
      </c>
      <c r="W76" s="50">
        <f t="shared" si="16"/>
        <v>805.28</v>
      </c>
      <c r="X76" s="50">
        <f>X72</f>
        <v>20791.630000000008</v>
      </c>
      <c r="Y76" s="50"/>
      <c r="Z76" s="50">
        <f t="shared" ref="Z76:AC76" si="17">Z72</f>
        <v>251.95999999999998</v>
      </c>
      <c r="AA76" s="50">
        <f t="shared" si="17"/>
        <v>18932</v>
      </c>
      <c r="AB76" s="50">
        <f t="shared" si="17"/>
        <v>0</v>
      </c>
      <c r="AC76" s="50">
        <f t="shared" si="17"/>
        <v>10000</v>
      </c>
      <c r="AD76" s="68">
        <f>AD72</f>
        <v>29183.96</v>
      </c>
      <c r="AE76" s="51">
        <f>+AE72</f>
        <v>60525.700000000041</v>
      </c>
      <c r="AF76" s="69">
        <f>X76-X72</f>
        <v>0</v>
      </c>
    </row>
    <row r="77" spans="1:33" ht="30" customHeight="1" x14ac:dyDescent="0.25">
      <c r="A77" s="4"/>
      <c r="B77" s="5">
        <v>45278</v>
      </c>
      <c r="C77" s="117">
        <v>100.22</v>
      </c>
      <c r="D77" s="57"/>
      <c r="E77" s="1" t="s">
        <v>87</v>
      </c>
      <c r="F77" s="58"/>
      <c r="G77" s="58"/>
      <c r="H77" s="55"/>
      <c r="I77" s="70"/>
      <c r="J77" s="146"/>
      <c r="K77" s="55"/>
      <c r="L77" s="55"/>
      <c r="M77" s="55"/>
      <c r="N77" s="55"/>
      <c r="O77" s="55"/>
      <c r="P77" s="58"/>
      <c r="Q77" s="55"/>
      <c r="R77" s="55"/>
      <c r="S77" s="55"/>
      <c r="T77" s="55"/>
      <c r="U77" s="55"/>
      <c r="V77" s="55"/>
      <c r="W77" s="55">
        <v>100.22</v>
      </c>
      <c r="X77" s="7">
        <f t="shared" ref="X77:X86" si="18">SUM(F77:W77)</f>
        <v>100.22</v>
      </c>
      <c r="Y77" s="55"/>
      <c r="Z77" s="55"/>
      <c r="AA77" s="55"/>
      <c r="AB77" s="55"/>
      <c r="AC77" s="55"/>
      <c r="AD77" s="71"/>
      <c r="AE77" s="40">
        <f>+AE76-X77+AD77</f>
        <v>60425.48000000004</v>
      </c>
    </row>
    <row r="78" spans="1:33" ht="30" customHeight="1" x14ac:dyDescent="0.25">
      <c r="A78" s="4"/>
      <c r="B78" s="5">
        <v>45282</v>
      </c>
      <c r="C78" s="117">
        <v>209.2</v>
      </c>
      <c r="D78" s="57"/>
      <c r="E78" s="1" t="s">
        <v>88</v>
      </c>
      <c r="F78" s="58"/>
      <c r="G78" s="58">
        <v>209.2</v>
      </c>
      <c r="H78" s="55"/>
      <c r="I78" s="72"/>
      <c r="J78" s="146"/>
      <c r="K78" s="55"/>
      <c r="L78" s="55"/>
      <c r="M78" s="55"/>
      <c r="N78" s="55"/>
      <c r="O78" s="55"/>
      <c r="P78" s="58"/>
      <c r="Q78" s="55"/>
      <c r="R78" s="55"/>
      <c r="S78" s="55"/>
      <c r="T78" s="55"/>
      <c r="U78" s="55"/>
      <c r="V78" s="55"/>
      <c r="W78" s="55"/>
      <c r="X78" s="7">
        <f t="shared" si="18"/>
        <v>209.2</v>
      </c>
      <c r="Y78" s="55"/>
      <c r="Z78" s="55"/>
      <c r="AA78" s="55"/>
      <c r="AB78" s="55"/>
      <c r="AC78" s="55"/>
      <c r="AD78" s="71"/>
      <c r="AE78" s="40">
        <f>+AE77-X78+AD78</f>
        <v>60216.280000000042</v>
      </c>
    </row>
    <row r="79" spans="1:33" s="10" customFormat="1" ht="30" customHeight="1" x14ac:dyDescent="0.25">
      <c r="A79" s="4"/>
      <c r="B79" s="5">
        <v>45282</v>
      </c>
      <c r="C79" s="123">
        <v>794.59</v>
      </c>
      <c r="D79" s="6"/>
      <c r="E79" s="1" t="s">
        <v>79</v>
      </c>
      <c r="F79" s="137"/>
      <c r="G79" s="137">
        <v>794.59</v>
      </c>
      <c r="H79" s="7"/>
      <c r="I79" s="7"/>
      <c r="J79" s="137"/>
      <c r="K79" s="7"/>
      <c r="L79" s="7"/>
      <c r="M79" s="7"/>
      <c r="N79" s="7"/>
      <c r="O79" s="7"/>
      <c r="P79" s="137"/>
      <c r="Q79" s="7"/>
      <c r="R79" s="7"/>
      <c r="S79" s="7"/>
      <c r="T79" s="7"/>
      <c r="U79" s="7"/>
      <c r="V79" s="7"/>
      <c r="W79" s="7"/>
      <c r="X79" s="7">
        <f t="shared" si="18"/>
        <v>794.59</v>
      </c>
      <c r="Y79" s="7"/>
      <c r="Z79" s="7"/>
      <c r="AA79" s="7"/>
      <c r="AB79" s="7"/>
      <c r="AC79" s="7"/>
      <c r="AD79" s="8"/>
      <c r="AE79" s="40">
        <f>+AE78-X79+AD79</f>
        <v>59421.690000000046</v>
      </c>
    </row>
    <row r="80" spans="1:33" s="10" customFormat="1" ht="30" customHeight="1" x14ac:dyDescent="0.25">
      <c r="A80" s="4"/>
      <c r="B80" s="5">
        <v>45291</v>
      </c>
      <c r="C80" s="123">
        <v>18</v>
      </c>
      <c r="D80" s="57"/>
      <c r="E80" s="1" t="s">
        <v>89</v>
      </c>
      <c r="F80" s="137"/>
      <c r="G80" s="137"/>
      <c r="H80" s="7"/>
      <c r="I80" s="7"/>
      <c r="J80" s="137"/>
      <c r="K80" s="7"/>
      <c r="L80" s="7"/>
      <c r="M80" s="7"/>
      <c r="N80" s="7"/>
      <c r="O80" s="7"/>
      <c r="P80" s="137"/>
      <c r="Q80" s="7"/>
      <c r="R80" s="7"/>
      <c r="S80" s="7"/>
      <c r="T80" s="7"/>
      <c r="U80" s="7">
        <v>18</v>
      </c>
      <c r="V80" s="7"/>
      <c r="W80" s="7"/>
      <c r="X80" s="7">
        <f t="shared" si="18"/>
        <v>18</v>
      </c>
      <c r="Y80" s="7"/>
      <c r="Z80" s="7"/>
      <c r="AA80" s="7"/>
      <c r="AB80" s="7"/>
      <c r="AC80" s="7"/>
      <c r="AD80" s="8"/>
      <c r="AE80" s="9">
        <f>+AE79-X80+AD80</f>
        <v>59403.690000000046</v>
      </c>
    </row>
    <row r="81" spans="1:31" s="10" customFormat="1" ht="30" customHeight="1" x14ac:dyDescent="0.25">
      <c r="A81" s="4"/>
      <c r="B81" s="5">
        <v>45296</v>
      </c>
      <c r="C81" s="123">
        <v>122.9</v>
      </c>
      <c r="D81" s="6"/>
      <c r="E81" s="1" t="s">
        <v>83</v>
      </c>
      <c r="F81" s="137"/>
      <c r="G81" s="137"/>
      <c r="H81" s="7"/>
      <c r="I81" s="7"/>
      <c r="J81" s="137"/>
      <c r="K81" s="7"/>
      <c r="L81" s="7"/>
      <c r="M81" s="7"/>
      <c r="N81" s="7"/>
      <c r="O81" s="7"/>
      <c r="P81" s="137"/>
      <c r="Q81" s="7"/>
      <c r="R81" s="7"/>
      <c r="S81" s="7"/>
      <c r="T81" s="7"/>
      <c r="U81" s="7"/>
      <c r="V81" s="7"/>
      <c r="W81" s="7">
        <v>122.9</v>
      </c>
      <c r="X81" s="7">
        <f t="shared" si="18"/>
        <v>122.9</v>
      </c>
      <c r="Y81" s="7"/>
      <c r="Z81" s="7"/>
      <c r="AA81" s="7"/>
      <c r="AB81" s="7"/>
      <c r="AC81" s="7"/>
      <c r="AD81" s="8"/>
      <c r="AE81" s="9">
        <f t="shared" ref="AE81:AE86" si="19">+AE80-X81</f>
        <v>59280.790000000045</v>
      </c>
    </row>
    <row r="82" spans="1:31" s="10" customFormat="1" ht="30" customHeight="1" x14ac:dyDescent="0.25">
      <c r="A82" s="4"/>
      <c r="B82" s="5">
        <v>45296</v>
      </c>
      <c r="C82" s="123">
        <v>738.68</v>
      </c>
      <c r="D82" s="6"/>
      <c r="E82" s="1" t="s">
        <v>79</v>
      </c>
      <c r="F82" s="137"/>
      <c r="G82" s="137">
        <v>738.68</v>
      </c>
      <c r="H82" s="7"/>
      <c r="I82" s="7"/>
      <c r="J82" s="137"/>
      <c r="K82" s="7"/>
      <c r="L82" s="7"/>
      <c r="M82" s="7"/>
      <c r="N82" s="7"/>
      <c r="O82" s="7"/>
      <c r="P82" s="137"/>
      <c r="Q82" s="7"/>
      <c r="R82" s="7"/>
      <c r="S82" s="7"/>
      <c r="T82" s="7"/>
      <c r="U82" s="7"/>
      <c r="V82" s="7"/>
      <c r="W82" s="7"/>
      <c r="X82" s="7">
        <f t="shared" si="18"/>
        <v>738.68</v>
      </c>
      <c r="Y82" s="7"/>
      <c r="Z82" s="7"/>
      <c r="AA82" s="7"/>
      <c r="AB82" s="7"/>
      <c r="AC82" s="7"/>
      <c r="AD82" s="8"/>
      <c r="AE82" s="9">
        <f t="shared" si="19"/>
        <v>58542.110000000044</v>
      </c>
    </row>
    <row r="83" spans="1:31" s="10" customFormat="1" ht="30" customHeight="1" x14ac:dyDescent="0.25">
      <c r="A83" s="4"/>
      <c r="B83" s="110">
        <v>45296</v>
      </c>
      <c r="C83" s="129">
        <v>88.39</v>
      </c>
      <c r="D83" s="112"/>
      <c r="E83" s="113" t="s">
        <v>78</v>
      </c>
      <c r="F83" s="111"/>
      <c r="G83" s="111"/>
      <c r="H83" s="114"/>
      <c r="I83" s="114"/>
      <c r="J83" s="111">
        <v>88.39</v>
      </c>
      <c r="K83" s="114"/>
      <c r="L83" s="114"/>
      <c r="M83" s="114"/>
      <c r="N83" s="114"/>
      <c r="O83" s="114"/>
      <c r="P83" s="111"/>
      <c r="Q83" s="114"/>
      <c r="R83" s="114"/>
      <c r="S83" s="114"/>
      <c r="T83" s="114"/>
      <c r="U83" s="114"/>
      <c r="V83" s="114"/>
      <c r="W83" s="114"/>
      <c r="X83" s="114">
        <f t="shared" si="18"/>
        <v>88.39</v>
      </c>
      <c r="Y83" s="114"/>
      <c r="Z83" s="114"/>
      <c r="AA83" s="114"/>
      <c r="AB83" s="114"/>
      <c r="AC83" s="114"/>
      <c r="AD83" s="115"/>
      <c r="AE83" s="116">
        <f t="shared" si="19"/>
        <v>58453.720000000045</v>
      </c>
    </row>
    <row r="84" spans="1:31" s="10" customFormat="1" ht="30" customHeight="1" x14ac:dyDescent="0.25">
      <c r="A84" s="4"/>
      <c r="B84" s="110">
        <v>45302</v>
      </c>
      <c r="C84" s="129">
        <v>122.9</v>
      </c>
      <c r="D84" s="112"/>
      <c r="E84" s="1" t="s">
        <v>83</v>
      </c>
      <c r="F84" s="111"/>
      <c r="G84" s="111"/>
      <c r="H84" s="114"/>
      <c r="I84" s="114"/>
      <c r="J84" s="111"/>
      <c r="K84" s="114"/>
      <c r="L84" s="114"/>
      <c r="M84" s="114"/>
      <c r="N84" s="114"/>
      <c r="O84" s="114"/>
      <c r="P84" s="111"/>
      <c r="Q84" s="114"/>
      <c r="R84" s="114"/>
      <c r="S84" s="114"/>
      <c r="T84" s="114"/>
      <c r="U84" s="114"/>
      <c r="V84" s="114"/>
      <c r="W84" s="114">
        <v>122.9</v>
      </c>
      <c r="X84" s="114">
        <f t="shared" si="18"/>
        <v>122.9</v>
      </c>
      <c r="Y84" s="114"/>
      <c r="Z84" s="114"/>
      <c r="AA84" s="114"/>
      <c r="AB84" s="114"/>
      <c r="AC84" s="114"/>
      <c r="AD84" s="115"/>
      <c r="AE84" s="116">
        <f t="shared" si="19"/>
        <v>58330.820000000043</v>
      </c>
    </row>
    <row r="85" spans="1:31" s="10" customFormat="1" ht="30" customHeight="1" x14ac:dyDescent="0.25">
      <c r="A85" s="4"/>
      <c r="B85" s="110">
        <v>45313</v>
      </c>
      <c r="C85" s="129">
        <v>533.33000000000004</v>
      </c>
      <c r="D85" s="112"/>
      <c r="E85" s="1" t="s">
        <v>88</v>
      </c>
      <c r="F85" s="111"/>
      <c r="G85" s="111">
        <v>533.33000000000004</v>
      </c>
      <c r="H85" s="114"/>
      <c r="I85" s="114"/>
      <c r="J85" s="111"/>
      <c r="K85" s="114"/>
      <c r="L85" s="114"/>
      <c r="M85" s="114"/>
      <c r="N85" s="114"/>
      <c r="O85" s="114"/>
      <c r="P85" s="111"/>
      <c r="Q85" s="114"/>
      <c r="R85" s="114"/>
      <c r="S85" s="114"/>
      <c r="T85" s="114"/>
      <c r="U85" s="114"/>
      <c r="V85" s="114"/>
      <c r="W85" s="114"/>
      <c r="X85" s="114">
        <f t="shared" si="18"/>
        <v>533.33000000000004</v>
      </c>
      <c r="Y85" s="114"/>
      <c r="Z85" s="114"/>
      <c r="AA85" s="114"/>
      <c r="AB85" s="114"/>
      <c r="AC85" s="114"/>
      <c r="AD85" s="115"/>
      <c r="AE85" s="116">
        <f t="shared" si="19"/>
        <v>57797.490000000042</v>
      </c>
    </row>
    <row r="86" spans="1:31" s="10" customFormat="1" ht="30" customHeight="1" x14ac:dyDescent="0.25">
      <c r="A86" s="4"/>
      <c r="B86" s="110">
        <v>45317</v>
      </c>
      <c r="C86" s="129">
        <v>223.7</v>
      </c>
      <c r="D86" s="112"/>
      <c r="E86" s="1" t="s">
        <v>88</v>
      </c>
      <c r="F86" s="111"/>
      <c r="G86" s="111">
        <v>223.7</v>
      </c>
      <c r="H86" s="114"/>
      <c r="I86" s="114"/>
      <c r="J86" s="111"/>
      <c r="K86" s="114"/>
      <c r="L86" s="114"/>
      <c r="M86" s="114"/>
      <c r="N86" s="114"/>
      <c r="O86" s="114"/>
      <c r="P86" s="111"/>
      <c r="Q86" s="114"/>
      <c r="R86" s="114"/>
      <c r="S86" s="114"/>
      <c r="T86" s="114"/>
      <c r="U86" s="114"/>
      <c r="V86" s="114"/>
      <c r="W86" s="114"/>
      <c r="X86" s="114">
        <f t="shared" si="18"/>
        <v>223.7</v>
      </c>
      <c r="Y86" s="114"/>
      <c r="Z86" s="114"/>
      <c r="AA86" s="114"/>
      <c r="AB86" s="114"/>
      <c r="AC86" s="114"/>
      <c r="AD86" s="115"/>
      <c r="AE86" s="116">
        <f t="shared" si="19"/>
        <v>57573.790000000045</v>
      </c>
    </row>
    <row r="87" spans="1:31" s="10" customFormat="1" ht="30" customHeight="1" x14ac:dyDescent="0.25">
      <c r="A87" s="4"/>
      <c r="B87" s="110">
        <v>45322</v>
      </c>
      <c r="C87" s="129">
        <v>68.02</v>
      </c>
      <c r="D87" s="112"/>
      <c r="E87" s="1" t="s">
        <v>83</v>
      </c>
      <c r="F87" s="111"/>
      <c r="G87" s="111"/>
      <c r="H87" s="114"/>
      <c r="I87" s="114"/>
      <c r="J87" s="111"/>
      <c r="K87" s="114"/>
      <c r="L87" s="114"/>
      <c r="M87" s="114"/>
      <c r="N87" s="114"/>
      <c r="O87" s="114"/>
      <c r="P87" s="111"/>
      <c r="Q87" s="114"/>
      <c r="R87" s="114"/>
      <c r="S87" s="114"/>
      <c r="T87" s="114"/>
      <c r="U87" s="114"/>
      <c r="V87" s="114"/>
      <c r="W87" s="114">
        <v>68.02</v>
      </c>
      <c r="X87" s="114">
        <f>SUM(F87:W87)</f>
        <v>68.02</v>
      </c>
      <c r="Y87" s="114"/>
      <c r="Z87" s="114"/>
      <c r="AA87" s="114"/>
      <c r="AB87" s="114"/>
      <c r="AC87" s="114"/>
      <c r="AD87" s="115"/>
      <c r="AE87" s="116">
        <f>+AE86-X87</f>
        <v>57505.770000000048</v>
      </c>
    </row>
    <row r="88" spans="1:31" s="10" customFormat="1" ht="30" customHeight="1" x14ac:dyDescent="0.25">
      <c r="A88" s="4"/>
      <c r="B88" s="110">
        <v>45334</v>
      </c>
      <c r="C88" s="111">
        <v>1800</v>
      </c>
      <c r="D88" s="112"/>
      <c r="E88" s="1" t="s">
        <v>69</v>
      </c>
      <c r="F88" s="111"/>
      <c r="G88" s="111"/>
      <c r="H88" s="114"/>
      <c r="I88" s="114"/>
      <c r="J88" s="111"/>
      <c r="K88" s="114"/>
      <c r="L88" s="114"/>
      <c r="M88" s="114"/>
      <c r="N88" s="114"/>
      <c r="O88" s="114">
        <v>1800</v>
      </c>
      <c r="P88" s="111"/>
      <c r="Q88" s="114"/>
      <c r="R88" s="114"/>
      <c r="S88" s="114"/>
      <c r="T88" s="114"/>
      <c r="U88" s="114"/>
      <c r="V88" s="114"/>
      <c r="W88" s="114"/>
      <c r="X88" s="114">
        <f>SUM(F88:W88)</f>
        <v>1800</v>
      </c>
      <c r="Y88" s="114"/>
      <c r="Z88" s="114"/>
      <c r="AA88" s="114"/>
      <c r="AB88" s="114"/>
      <c r="AC88" s="114"/>
      <c r="AD88" s="115"/>
      <c r="AE88" s="116">
        <f>+AE87-X88</f>
        <v>55705.770000000048</v>
      </c>
    </row>
    <row r="89" spans="1:31" s="10" customFormat="1" ht="30" customHeight="1" x14ac:dyDescent="0.25">
      <c r="A89" s="4"/>
      <c r="B89" s="110">
        <v>45334</v>
      </c>
      <c r="C89" s="111">
        <v>41.4</v>
      </c>
      <c r="D89" s="112"/>
      <c r="E89" s="113" t="s">
        <v>78</v>
      </c>
      <c r="F89" s="111"/>
      <c r="G89" s="111"/>
      <c r="H89" s="114"/>
      <c r="I89" s="114"/>
      <c r="J89" s="111">
        <v>41.4</v>
      </c>
      <c r="K89" s="114"/>
      <c r="L89" s="114"/>
      <c r="M89" s="114"/>
      <c r="N89" s="114"/>
      <c r="O89" s="114"/>
      <c r="P89" s="111"/>
      <c r="Q89" s="114"/>
      <c r="R89" s="114"/>
      <c r="S89" s="114"/>
      <c r="T89" s="114"/>
      <c r="U89" s="114"/>
      <c r="V89" s="114"/>
      <c r="W89" s="114"/>
      <c r="X89" s="114">
        <f>SUM(F89:W89)</f>
        <v>41.4</v>
      </c>
      <c r="Y89" s="114"/>
      <c r="Z89" s="114"/>
      <c r="AA89" s="114"/>
      <c r="AB89" s="114"/>
      <c r="AC89" s="114"/>
      <c r="AD89" s="115"/>
      <c r="AE89" s="116">
        <f>+AE88-X89</f>
        <v>55664.370000000046</v>
      </c>
    </row>
    <row r="90" spans="1:31" s="10" customFormat="1" ht="30" customHeight="1" x14ac:dyDescent="0.25">
      <c r="A90" s="4"/>
      <c r="B90" s="110">
        <v>45334</v>
      </c>
      <c r="C90" s="111">
        <v>15.59</v>
      </c>
      <c r="D90" s="112"/>
      <c r="E90" s="113" t="s">
        <v>84</v>
      </c>
      <c r="F90" s="111"/>
      <c r="G90" s="111"/>
      <c r="H90" s="114"/>
      <c r="I90" s="114"/>
      <c r="J90" s="111"/>
      <c r="K90" s="114"/>
      <c r="L90" s="114"/>
      <c r="M90" s="114"/>
      <c r="N90" s="114"/>
      <c r="O90" s="114"/>
      <c r="P90" s="111"/>
      <c r="Q90" s="114"/>
      <c r="R90" s="114"/>
      <c r="S90" s="114">
        <v>15.59</v>
      </c>
      <c r="T90" s="114"/>
      <c r="U90" s="114"/>
      <c r="V90" s="114"/>
      <c r="W90" s="114"/>
      <c r="X90" s="114">
        <f>SUM(F90:W90)</f>
        <v>15.59</v>
      </c>
      <c r="Y90" s="114"/>
      <c r="Z90" s="114"/>
      <c r="AA90" s="114"/>
      <c r="AB90" s="114"/>
      <c r="AC90" s="114"/>
      <c r="AD90" s="115"/>
      <c r="AE90" s="116">
        <f>+AE89-X90</f>
        <v>55648.78000000005</v>
      </c>
    </row>
    <row r="91" spans="1:31" s="10" customFormat="1" ht="30" customHeight="1" x14ac:dyDescent="0.25">
      <c r="A91" s="4"/>
      <c r="B91" s="110">
        <v>45366</v>
      </c>
      <c r="C91" s="111">
        <v>108.99</v>
      </c>
      <c r="D91" s="112"/>
      <c r="E91" s="113" t="s">
        <v>78</v>
      </c>
      <c r="F91" s="111"/>
      <c r="G91" s="111"/>
      <c r="H91" s="114"/>
      <c r="I91" s="114"/>
      <c r="J91" s="111">
        <v>108.99</v>
      </c>
      <c r="K91" s="114"/>
      <c r="L91" s="114"/>
      <c r="M91" s="114"/>
      <c r="N91" s="114"/>
      <c r="O91" s="114"/>
      <c r="P91" s="111"/>
      <c r="Q91" s="114"/>
      <c r="R91" s="114"/>
      <c r="S91" s="114"/>
      <c r="T91" s="114"/>
      <c r="U91" s="114"/>
      <c r="V91" s="114"/>
      <c r="W91" s="114"/>
      <c r="X91" s="114">
        <f>SUM(F91:W91)</f>
        <v>108.99</v>
      </c>
      <c r="Y91" s="114"/>
      <c r="Z91" s="114"/>
      <c r="AA91" s="114"/>
      <c r="AB91" s="114"/>
      <c r="AC91" s="114"/>
      <c r="AD91" s="115"/>
      <c r="AE91" s="116">
        <f>+AE90-X91</f>
        <v>55539.790000000052</v>
      </c>
    </row>
    <row r="92" spans="1:31" s="10" customFormat="1" ht="30" customHeight="1" x14ac:dyDescent="0.25">
      <c r="A92" s="4"/>
      <c r="B92" s="110">
        <v>45366</v>
      </c>
      <c r="C92" s="111">
        <v>15.59</v>
      </c>
      <c r="D92" s="112"/>
      <c r="E92" s="113" t="s">
        <v>84</v>
      </c>
      <c r="F92" s="111"/>
      <c r="G92" s="111"/>
      <c r="H92" s="114"/>
      <c r="I92" s="114"/>
      <c r="J92" s="111"/>
      <c r="K92" s="114"/>
      <c r="L92" s="114"/>
      <c r="M92" s="114"/>
      <c r="N92" s="114"/>
      <c r="O92" s="114"/>
      <c r="P92" s="111"/>
      <c r="Q92" s="114"/>
      <c r="R92" s="114"/>
      <c r="S92" s="114">
        <v>15.59</v>
      </c>
      <c r="T92" s="114"/>
      <c r="U92" s="114"/>
      <c r="V92" s="114"/>
      <c r="W92" s="114"/>
      <c r="X92" s="114">
        <f>SUM(F92:W92)</f>
        <v>15.59</v>
      </c>
      <c r="Y92" s="114"/>
      <c r="Z92" s="114"/>
      <c r="AA92" s="114"/>
      <c r="AB92" s="114"/>
      <c r="AC92" s="114"/>
      <c r="AD92" s="115"/>
      <c r="AE92" s="116">
        <f>+AE91-X92</f>
        <v>55524.200000000055</v>
      </c>
    </row>
    <row r="93" spans="1:31" s="10" customFormat="1" ht="30" customHeight="1" x14ac:dyDescent="0.25">
      <c r="A93" s="4"/>
      <c r="B93" s="110">
        <v>45371</v>
      </c>
      <c r="C93" s="111">
        <v>68.02</v>
      </c>
      <c r="D93" s="112"/>
      <c r="E93" s="113" t="s">
        <v>83</v>
      </c>
      <c r="F93" s="111"/>
      <c r="G93" s="111"/>
      <c r="H93" s="114"/>
      <c r="I93" s="114"/>
      <c r="J93" s="111"/>
      <c r="K93" s="114"/>
      <c r="L93" s="114"/>
      <c r="M93" s="114"/>
      <c r="N93" s="114"/>
      <c r="O93" s="114"/>
      <c r="P93" s="111"/>
      <c r="Q93" s="114"/>
      <c r="R93" s="114"/>
      <c r="S93" s="114"/>
      <c r="T93" s="114"/>
      <c r="U93" s="114"/>
      <c r="V93" s="114"/>
      <c r="W93" s="114">
        <v>68.02</v>
      </c>
      <c r="X93" s="114">
        <f>SUM(F93:W93)</f>
        <v>68.02</v>
      </c>
      <c r="Y93" s="114"/>
      <c r="Z93" s="114"/>
      <c r="AA93" s="114"/>
      <c r="AB93" s="114"/>
      <c r="AC93" s="114"/>
      <c r="AD93" s="115"/>
      <c r="AE93" s="116">
        <f>+AE92-X93</f>
        <v>55456.180000000058</v>
      </c>
    </row>
    <row r="94" spans="1:31" s="10" customFormat="1" ht="30" customHeight="1" x14ac:dyDescent="0.25">
      <c r="A94" s="4"/>
      <c r="B94" s="110">
        <v>45373</v>
      </c>
      <c r="C94" s="111">
        <v>3600</v>
      </c>
      <c r="D94" s="112"/>
      <c r="E94" s="113" t="s">
        <v>81</v>
      </c>
      <c r="F94" s="111"/>
      <c r="G94" s="111"/>
      <c r="H94" s="114"/>
      <c r="I94" s="114"/>
      <c r="J94" s="111"/>
      <c r="K94" s="114"/>
      <c r="L94" s="114"/>
      <c r="M94" s="114"/>
      <c r="N94" s="114"/>
      <c r="O94" s="114">
        <v>3600</v>
      </c>
      <c r="P94" s="111"/>
      <c r="Q94" s="114"/>
      <c r="R94" s="114"/>
      <c r="S94" s="114"/>
      <c r="T94" s="114"/>
      <c r="U94" s="114"/>
      <c r="V94" s="114"/>
      <c r="W94" s="114"/>
      <c r="X94" s="114">
        <f>SUM(F94:W94)</f>
        <v>3600</v>
      </c>
      <c r="Y94" s="114"/>
      <c r="Z94" s="114"/>
      <c r="AA94" s="114"/>
      <c r="AB94" s="114"/>
      <c r="AC94" s="114"/>
      <c r="AD94" s="115"/>
      <c r="AE94" s="116">
        <f>+AE93-X94</f>
        <v>51856.180000000058</v>
      </c>
    </row>
    <row r="95" spans="1:31" s="10" customFormat="1" ht="30" customHeight="1" x14ac:dyDescent="0.25">
      <c r="A95" s="4"/>
      <c r="B95" s="110">
        <v>45379</v>
      </c>
      <c r="C95" s="111">
        <v>738.48</v>
      </c>
      <c r="D95" s="112"/>
      <c r="E95" s="113" t="s">
        <v>79</v>
      </c>
      <c r="F95" s="111"/>
      <c r="G95" s="111">
        <v>738.48</v>
      </c>
      <c r="H95" s="114"/>
      <c r="I95" s="114"/>
      <c r="J95" s="111"/>
      <c r="K95" s="114"/>
      <c r="L95" s="114"/>
      <c r="M95" s="114"/>
      <c r="N95" s="114"/>
      <c r="O95" s="114"/>
      <c r="P95" s="111"/>
      <c r="Q95" s="114"/>
      <c r="R95" s="114"/>
      <c r="S95" s="114"/>
      <c r="T95" s="114"/>
      <c r="U95" s="114"/>
      <c r="V95" s="114"/>
      <c r="W95" s="114"/>
      <c r="X95" s="114">
        <f>SUM(F95:W95)</f>
        <v>738.48</v>
      </c>
      <c r="Y95" s="114"/>
      <c r="Z95" s="114"/>
      <c r="AA95" s="114"/>
      <c r="AB95" s="114"/>
      <c r="AC95" s="114"/>
      <c r="AD95" s="115"/>
      <c r="AE95" s="116">
        <f>+AE94-X95</f>
        <v>51117.700000000055</v>
      </c>
    </row>
    <row r="96" spans="1:31" s="10" customFormat="1" ht="30" customHeight="1" x14ac:dyDescent="0.25">
      <c r="A96" s="4"/>
      <c r="B96" s="110">
        <v>45382</v>
      </c>
      <c r="C96" s="111">
        <v>18</v>
      </c>
      <c r="D96" s="112"/>
      <c r="E96" s="113" t="s">
        <v>90</v>
      </c>
      <c r="F96" s="111"/>
      <c r="G96" s="111"/>
      <c r="H96" s="114"/>
      <c r="I96" s="114"/>
      <c r="J96" s="111"/>
      <c r="K96" s="114"/>
      <c r="L96" s="114"/>
      <c r="M96" s="114"/>
      <c r="N96" s="114"/>
      <c r="O96" s="114"/>
      <c r="P96" s="111"/>
      <c r="Q96" s="114"/>
      <c r="R96" s="114"/>
      <c r="S96" s="114"/>
      <c r="T96" s="114"/>
      <c r="U96" s="114">
        <v>18</v>
      </c>
      <c r="V96" s="114"/>
      <c r="W96" s="114"/>
      <c r="X96" s="114">
        <f>SUM(F96:W96)</f>
        <v>18</v>
      </c>
      <c r="Y96" s="114"/>
      <c r="Z96" s="114"/>
      <c r="AA96" s="114"/>
      <c r="AB96" s="114"/>
      <c r="AC96" s="114"/>
      <c r="AD96" s="115"/>
      <c r="AE96" s="116">
        <f>+AE95-X96</f>
        <v>51099.700000000055</v>
      </c>
    </row>
    <row r="97" spans="1:31" s="10" customFormat="1" ht="30" customHeight="1" x14ac:dyDescent="0.25">
      <c r="A97" s="4"/>
      <c r="B97" s="110"/>
      <c r="C97" s="111"/>
      <c r="D97" s="112"/>
      <c r="E97" s="113"/>
      <c r="F97" s="111"/>
      <c r="G97" s="111"/>
      <c r="H97" s="114"/>
      <c r="I97" s="114"/>
      <c r="J97" s="111"/>
      <c r="K97" s="114"/>
      <c r="L97" s="114"/>
      <c r="M97" s="114"/>
      <c r="N97" s="114"/>
      <c r="O97" s="114"/>
      <c r="P97" s="111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5"/>
      <c r="AE97" s="116"/>
    </row>
    <row r="98" spans="1:31" ht="30" customHeight="1" thickBot="1" x14ac:dyDescent="0.3">
      <c r="A98" s="4" t="s">
        <v>25</v>
      </c>
      <c r="B98" s="74"/>
      <c r="C98" s="75"/>
      <c r="D98" s="76"/>
      <c r="E98" s="77" t="s">
        <v>26</v>
      </c>
      <c r="F98" s="132">
        <f t="shared" ref="F98:W98" si="20">SUM(F76:F87)</f>
        <v>1031.78</v>
      </c>
      <c r="G98" s="132">
        <f t="shared" si="20"/>
        <v>11712.66</v>
      </c>
      <c r="H98" s="78">
        <f t="shared" si="20"/>
        <v>62.75</v>
      </c>
      <c r="I98" s="78">
        <f t="shared" si="20"/>
        <v>330</v>
      </c>
      <c r="J98" s="132">
        <f t="shared" si="20"/>
        <v>526.82000000000005</v>
      </c>
      <c r="K98" s="78">
        <f t="shared" si="20"/>
        <v>106.8</v>
      </c>
      <c r="L98" s="78">
        <f t="shared" si="20"/>
        <v>27</v>
      </c>
      <c r="M98" s="78">
        <f t="shared" si="20"/>
        <v>600</v>
      </c>
      <c r="N98" s="78">
        <f t="shared" si="20"/>
        <v>360.26</v>
      </c>
      <c r="O98" s="78">
        <f t="shared" si="20"/>
        <v>6527.88</v>
      </c>
      <c r="P98" s="132">
        <f t="shared" si="20"/>
        <v>0</v>
      </c>
      <c r="Q98" s="78">
        <f t="shared" si="20"/>
        <v>240</v>
      </c>
      <c r="R98" s="78">
        <f t="shared" si="20"/>
        <v>413.2</v>
      </c>
      <c r="S98" s="78">
        <f t="shared" si="20"/>
        <v>490.83000000000004</v>
      </c>
      <c r="T98" s="78">
        <f t="shared" si="20"/>
        <v>0</v>
      </c>
      <c r="U98" s="78">
        <f t="shared" si="20"/>
        <v>54</v>
      </c>
      <c r="V98" s="78">
        <f t="shared" si="20"/>
        <v>343.26</v>
      </c>
      <c r="W98" s="78">
        <f t="shared" si="20"/>
        <v>1219.3200000000002</v>
      </c>
      <c r="X98" s="78">
        <f>SUM(X76:X96)</f>
        <v>30217.630000000019</v>
      </c>
      <c r="Y98" s="78">
        <f t="shared" ref="Y98:AD98" si="21">SUM(Y76:Y87)</f>
        <v>0</v>
      </c>
      <c r="Z98" s="78">
        <f t="shared" si="21"/>
        <v>251.95999999999998</v>
      </c>
      <c r="AA98" s="78">
        <f t="shared" si="21"/>
        <v>18932</v>
      </c>
      <c r="AB98" s="78">
        <f t="shared" si="21"/>
        <v>0</v>
      </c>
      <c r="AC98" s="78">
        <f t="shared" si="21"/>
        <v>10000</v>
      </c>
      <c r="AD98" s="78">
        <f t="shared" si="21"/>
        <v>29183.96</v>
      </c>
      <c r="AE98" s="79">
        <f>AE96</f>
        <v>51099.700000000055</v>
      </c>
    </row>
    <row r="99" spans="1:31" ht="13.8" thickBot="1" x14ac:dyDescent="0.3">
      <c r="A99" s="80" t="s">
        <v>25</v>
      </c>
      <c r="B99" s="15"/>
      <c r="C99" s="81"/>
      <c r="D99" s="82"/>
      <c r="E99" s="83"/>
      <c r="F99" s="138"/>
      <c r="G99" s="138"/>
      <c r="H99" s="84"/>
      <c r="I99" s="84"/>
      <c r="J99" s="138"/>
      <c r="K99" s="84"/>
      <c r="L99" s="84"/>
      <c r="M99" s="84"/>
      <c r="N99" s="84"/>
      <c r="O99" s="84"/>
      <c r="P99" s="138"/>
      <c r="Q99" s="84"/>
      <c r="R99" s="84"/>
      <c r="S99" s="84"/>
      <c r="T99" s="84"/>
      <c r="U99" s="84"/>
      <c r="V99" s="84"/>
      <c r="W99" s="84"/>
      <c r="X99" s="47"/>
      <c r="Y99" s="84"/>
      <c r="Z99" s="84"/>
      <c r="AC99" s="84"/>
      <c r="AD99" s="84"/>
      <c r="AE99" s="85"/>
    </row>
    <row r="100" spans="1:31" x14ac:dyDescent="0.25">
      <c r="A100" s="80" t="s">
        <v>25</v>
      </c>
      <c r="B100" s="86"/>
      <c r="C100" s="81"/>
      <c r="D100" s="81"/>
      <c r="E100" s="83"/>
      <c r="F100" s="138"/>
      <c r="G100" s="138"/>
      <c r="H100" s="84"/>
      <c r="I100" s="84"/>
      <c r="J100" s="138"/>
      <c r="K100" s="84"/>
      <c r="L100" s="84"/>
      <c r="M100" s="84"/>
      <c r="N100" s="84"/>
      <c r="O100" s="84"/>
      <c r="P100" s="138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5"/>
    </row>
    <row r="101" spans="1:31" x14ac:dyDescent="0.25">
      <c r="A101" s="4">
        <v>10</v>
      </c>
      <c r="B101" s="12"/>
      <c r="C101" s="63"/>
      <c r="D101" s="81"/>
      <c r="X101" s="47"/>
      <c r="Y101" s="47"/>
      <c r="Z101" s="47"/>
      <c r="AA101" s="47"/>
      <c r="AB101" s="47"/>
      <c r="AC101" s="47"/>
      <c r="AE101" s="48"/>
    </row>
    <row r="102" spans="1:31" x14ac:dyDescent="0.25">
      <c r="A102" s="4">
        <v>11</v>
      </c>
      <c r="B102" s="12"/>
      <c r="C102" s="63"/>
      <c r="D102" s="63"/>
      <c r="H102" s="47"/>
      <c r="I102" s="47"/>
      <c r="K102" s="47"/>
      <c r="L102" s="47"/>
      <c r="M102" s="47"/>
      <c r="N102" s="47"/>
      <c r="O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E102" s="48"/>
    </row>
    <row r="103" spans="1:31" x14ac:dyDescent="0.25">
      <c r="A103" s="4">
        <v>12</v>
      </c>
      <c r="B103" s="12"/>
      <c r="C103" s="63"/>
      <c r="D103" s="63"/>
      <c r="H103" s="47"/>
      <c r="I103" s="47"/>
      <c r="K103" s="47"/>
      <c r="L103" s="47"/>
      <c r="M103" s="47"/>
      <c r="N103" s="47"/>
      <c r="O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E103" s="48"/>
    </row>
    <row r="104" spans="1:31" x14ac:dyDescent="0.25">
      <c r="A104" s="4">
        <v>13</v>
      </c>
      <c r="B104" s="12"/>
      <c r="C104" s="63"/>
      <c r="D104" s="63"/>
      <c r="H104" s="47"/>
      <c r="I104" s="47"/>
      <c r="K104" s="47"/>
      <c r="L104" s="47"/>
      <c r="M104" s="47"/>
      <c r="N104" s="47"/>
      <c r="O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E104" s="48"/>
    </row>
    <row r="105" spans="1:31" x14ac:dyDescent="0.25">
      <c r="A105" s="4">
        <v>14</v>
      </c>
      <c r="B105" s="12"/>
      <c r="C105" s="63"/>
      <c r="D105" s="63"/>
      <c r="H105" s="47"/>
      <c r="I105" s="47"/>
      <c r="K105" s="47"/>
      <c r="L105" s="47"/>
      <c r="M105" s="47"/>
      <c r="N105" s="47"/>
      <c r="O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E105" s="48"/>
    </row>
    <row r="106" spans="1:31" x14ac:dyDescent="0.25">
      <c r="A106" s="4">
        <v>15</v>
      </c>
      <c r="B106" s="12"/>
      <c r="C106" s="63"/>
      <c r="D106" s="63"/>
      <c r="H106" s="47"/>
      <c r="I106" s="47"/>
      <c r="K106" s="47"/>
      <c r="L106" s="47"/>
      <c r="M106" s="47"/>
      <c r="N106" s="47"/>
      <c r="O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E106" s="48"/>
    </row>
    <row r="107" spans="1:31" x14ac:dyDescent="0.25">
      <c r="A107" s="4"/>
      <c r="B107" s="12"/>
      <c r="D107" s="39"/>
      <c r="H107" s="92"/>
      <c r="I107" s="47"/>
      <c r="K107" s="47"/>
      <c r="L107" s="47"/>
      <c r="M107" s="47"/>
      <c r="N107" s="47"/>
      <c r="O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8"/>
    </row>
    <row r="108" spans="1:31" x14ac:dyDescent="0.25">
      <c r="A108" s="4"/>
      <c r="H108" s="47"/>
      <c r="I108" s="47"/>
      <c r="K108" s="47"/>
      <c r="L108" s="47"/>
      <c r="M108" s="47"/>
      <c r="N108" s="47"/>
      <c r="O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E108" s="48"/>
    </row>
    <row r="109" spans="1:31" x14ac:dyDescent="0.25">
      <c r="A109" s="4"/>
      <c r="B109" s="12"/>
      <c r="H109" s="47"/>
      <c r="I109" s="47"/>
      <c r="K109" s="47"/>
      <c r="L109" s="47"/>
      <c r="M109" s="47"/>
      <c r="N109" s="47"/>
      <c r="O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E109" s="48"/>
    </row>
    <row r="110" spans="1:31" x14ac:dyDescent="0.25">
      <c r="A110" s="4"/>
      <c r="B110" s="12"/>
      <c r="H110" s="47"/>
      <c r="I110" s="47"/>
      <c r="K110" s="47"/>
      <c r="L110" s="47"/>
      <c r="M110" s="47"/>
      <c r="N110" s="47"/>
      <c r="O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E110" s="48"/>
    </row>
    <row r="111" spans="1:31" x14ac:dyDescent="0.25">
      <c r="A111" s="4"/>
      <c r="B111" s="12"/>
      <c r="H111" s="47"/>
      <c r="I111" s="92"/>
      <c r="J111" s="147"/>
      <c r="K111" s="47"/>
      <c r="L111" s="47"/>
      <c r="M111" s="47"/>
      <c r="N111" s="47"/>
      <c r="O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E111" s="48"/>
    </row>
    <row r="112" spans="1:31" x14ac:dyDescent="0.25">
      <c r="A112" s="4"/>
      <c r="B112" s="12"/>
      <c r="H112" s="47"/>
      <c r="I112" s="47"/>
      <c r="K112" s="47"/>
      <c r="L112" s="47"/>
      <c r="M112" s="47"/>
      <c r="N112" s="47"/>
      <c r="O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E112" s="48"/>
    </row>
    <row r="113" spans="1:31" x14ac:dyDescent="0.25">
      <c r="A113" s="4"/>
      <c r="B113" s="12"/>
      <c r="H113" s="47"/>
      <c r="I113" s="47"/>
      <c r="K113" s="47"/>
      <c r="L113" s="47"/>
      <c r="M113" s="47"/>
      <c r="N113" s="47"/>
      <c r="O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E113" s="48"/>
    </row>
    <row r="114" spans="1:31" x14ac:dyDescent="0.25">
      <c r="A114" s="4"/>
      <c r="B114" s="12"/>
      <c r="H114" s="47"/>
      <c r="I114" s="47"/>
      <c r="K114" s="47"/>
      <c r="L114" s="47"/>
      <c r="M114" s="47"/>
      <c r="N114" s="47"/>
      <c r="O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E114" s="48"/>
    </row>
    <row r="115" spans="1:31" x14ac:dyDescent="0.25">
      <c r="A115" s="4"/>
      <c r="B115" s="12"/>
      <c r="H115" s="47"/>
      <c r="I115" s="47"/>
      <c r="K115" s="47"/>
      <c r="L115" s="47"/>
      <c r="M115" s="47"/>
      <c r="N115" s="47"/>
      <c r="O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E115" s="48"/>
    </row>
    <row r="116" spans="1:31" x14ac:dyDescent="0.25">
      <c r="A116" s="4"/>
      <c r="B116" s="12"/>
      <c r="H116" s="47"/>
      <c r="I116" s="47"/>
      <c r="K116" s="47"/>
      <c r="L116" s="47"/>
      <c r="M116" s="47"/>
      <c r="N116" s="47"/>
      <c r="O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E116" s="48"/>
    </row>
    <row r="117" spans="1:31" x14ac:dyDescent="0.25">
      <c r="A117" s="4"/>
      <c r="B117" s="12"/>
      <c r="H117" s="47"/>
      <c r="I117" s="47"/>
      <c r="K117" s="47"/>
      <c r="L117" s="47"/>
      <c r="M117" s="47"/>
      <c r="N117" s="47"/>
      <c r="O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E117" s="48"/>
    </row>
    <row r="118" spans="1:31" x14ac:dyDescent="0.25">
      <c r="A118" s="4"/>
      <c r="B118" s="12"/>
      <c r="C118" s="10"/>
      <c r="H118" s="47"/>
      <c r="I118" s="47"/>
      <c r="K118" s="47"/>
      <c r="L118" s="47"/>
      <c r="N118" s="47"/>
      <c r="O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E118" s="48"/>
    </row>
    <row r="119" spans="1:31" x14ac:dyDescent="0.25">
      <c r="A119" s="4"/>
      <c r="B119" s="12"/>
      <c r="C119" s="10"/>
      <c r="D119" s="10"/>
      <c r="H119" s="47"/>
      <c r="I119" s="47"/>
      <c r="K119" s="47"/>
      <c r="L119" s="47"/>
      <c r="M119" s="47"/>
      <c r="N119" s="47"/>
      <c r="O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E119" s="48"/>
    </row>
    <row r="120" spans="1:31" x14ac:dyDescent="0.25">
      <c r="A120" s="4"/>
      <c r="B120" s="12"/>
      <c r="C120" s="10"/>
      <c r="D120" s="10"/>
      <c r="H120" s="47"/>
      <c r="I120" s="47"/>
      <c r="K120" s="47"/>
      <c r="L120" s="47"/>
      <c r="M120" s="47"/>
      <c r="N120" s="47"/>
      <c r="O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E120" s="48"/>
    </row>
    <row r="121" spans="1:31" x14ac:dyDescent="0.25">
      <c r="A121" s="4"/>
      <c r="B121" s="12"/>
      <c r="C121" s="10"/>
      <c r="D121" s="10"/>
      <c r="H121" s="47"/>
      <c r="I121" s="47"/>
      <c r="K121" s="47"/>
      <c r="L121" s="47"/>
      <c r="M121" s="47"/>
      <c r="N121" s="47"/>
      <c r="O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E121" s="48"/>
    </row>
    <row r="122" spans="1:31" x14ac:dyDescent="0.25">
      <c r="A122" s="4"/>
      <c r="B122" s="12"/>
      <c r="C122" s="10"/>
      <c r="D122" s="10"/>
      <c r="H122" s="47"/>
      <c r="I122" s="47"/>
      <c r="K122" s="47"/>
      <c r="L122" s="47"/>
      <c r="M122" s="47"/>
      <c r="N122" s="47"/>
      <c r="O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E122" s="48"/>
    </row>
    <row r="123" spans="1:31" x14ac:dyDescent="0.25">
      <c r="A123" s="4"/>
      <c r="B123" s="12"/>
      <c r="C123" s="10"/>
      <c r="D123" s="10"/>
      <c r="H123" s="47"/>
      <c r="I123" s="47"/>
      <c r="K123" s="47"/>
      <c r="L123" s="47"/>
      <c r="M123" s="47"/>
      <c r="N123" s="47"/>
      <c r="O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E123" s="48"/>
    </row>
    <row r="124" spans="1:31" x14ac:dyDescent="0.25">
      <c r="A124" s="4"/>
      <c r="B124" s="12"/>
      <c r="C124" s="10"/>
      <c r="D124" s="10"/>
      <c r="H124" s="47"/>
      <c r="I124" s="47"/>
      <c r="K124" s="47"/>
      <c r="L124" s="47"/>
      <c r="M124" s="47"/>
      <c r="N124" s="47"/>
      <c r="O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E124" s="48"/>
    </row>
    <row r="125" spans="1:31" x14ac:dyDescent="0.25">
      <c r="A125" s="4"/>
      <c r="B125" s="12"/>
      <c r="C125" s="10"/>
      <c r="D125" s="10"/>
      <c r="H125" s="47"/>
      <c r="I125" s="47"/>
      <c r="K125" s="47"/>
      <c r="L125" s="47"/>
      <c r="M125" s="47"/>
      <c r="N125" s="47"/>
      <c r="O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E125" s="48"/>
    </row>
    <row r="126" spans="1:31" x14ac:dyDescent="0.25">
      <c r="A126" s="4"/>
      <c r="B126" s="12"/>
      <c r="C126" s="10"/>
      <c r="D126" s="10"/>
      <c r="H126" s="47"/>
      <c r="I126" s="47"/>
      <c r="K126" s="47"/>
      <c r="L126" s="47"/>
      <c r="M126" s="47"/>
      <c r="N126" s="47"/>
      <c r="O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E126" s="48"/>
    </row>
    <row r="127" spans="1:31" x14ac:dyDescent="0.25">
      <c r="A127" s="4"/>
      <c r="B127" s="12"/>
      <c r="C127" s="10"/>
      <c r="D127" s="10"/>
      <c r="H127" s="47"/>
      <c r="I127" s="47"/>
      <c r="K127" s="47"/>
      <c r="L127" s="47"/>
      <c r="M127" s="47"/>
      <c r="N127" s="47"/>
      <c r="O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E127" s="48"/>
    </row>
    <row r="128" spans="1:31" x14ac:dyDescent="0.25">
      <c r="A128" s="4"/>
      <c r="B128" s="12"/>
      <c r="C128" s="10"/>
      <c r="D128" s="10"/>
      <c r="H128" s="47"/>
      <c r="I128" s="47"/>
      <c r="K128" s="47"/>
      <c r="L128" s="47"/>
      <c r="M128" s="47"/>
      <c r="N128" s="47"/>
      <c r="O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E128" s="48"/>
    </row>
    <row r="129" spans="1:31" x14ac:dyDescent="0.25">
      <c r="A129" s="4"/>
      <c r="B129" s="12"/>
      <c r="C129" s="10"/>
      <c r="D129" s="10"/>
      <c r="H129" s="47"/>
      <c r="I129" s="47"/>
      <c r="K129" s="47"/>
      <c r="L129" s="47"/>
      <c r="M129" s="47"/>
      <c r="N129" s="47"/>
      <c r="O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E129" s="48"/>
    </row>
    <row r="130" spans="1:31" x14ac:dyDescent="0.25">
      <c r="A130" s="4"/>
      <c r="B130" s="12"/>
      <c r="C130" s="10"/>
      <c r="D130" s="10"/>
      <c r="H130" s="47"/>
      <c r="I130" s="47"/>
      <c r="K130" s="47"/>
      <c r="L130" s="47"/>
      <c r="M130" s="47"/>
      <c r="N130" s="47"/>
      <c r="O130" s="47"/>
      <c r="Q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E130" s="48"/>
    </row>
    <row r="131" spans="1:31" x14ac:dyDescent="0.25">
      <c r="A131" s="4"/>
      <c r="B131" s="12"/>
      <c r="C131" s="10"/>
      <c r="D131" s="10"/>
      <c r="H131" s="47"/>
      <c r="I131" s="47"/>
      <c r="K131" s="47"/>
      <c r="L131" s="47"/>
      <c r="M131" s="47"/>
      <c r="N131" s="47"/>
      <c r="O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E131" s="48"/>
    </row>
    <row r="132" spans="1:31" x14ac:dyDescent="0.25">
      <c r="A132" s="4"/>
      <c r="B132" s="12"/>
      <c r="C132" s="10"/>
      <c r="D132" s="10"/>
      <c r="H132" s="47"/>
      <c r="I132" s="47"/>
      <c r="K132" s="47"/>
      <c r="L132" s="47"/>
      <c r="M132" s="47"/>
      <c r="N132" s="47"/>
      <c r="O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E132" s="48"/>
    </row>
    <row r="133" spans="1:31" x14ac:dyDescent="0.25">
      <c r="A133" s="4"/>
      <c r="B133" s="12"/>
      <c r="C133" s="10"/>
      <c r="D133" s="10"/>
      <c r="H133" s="47"/>
      <c r="I133" s="47"/>
      <c r="K133" s="47"/>
      <c r="L133" s="47"/>
      <c r="M133" s="47"/>
      <c r="N133" s="47"/>
      <c r="O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E133" s="48"/>
    </row>
    <row r="134" spans="1:31" x14ac:dyDescent="0.25">
      <c r="A134" s="4"/>
      <c r="B134" s="12"/>
      <c r="C134" s="10"/>
      <c r="D134" s="10"/>
      <c r="H134" s="47"/>
      <c r="I134" s="47"/>
      <c r="K134" s="47"/>
      <c r="L134" s="47"/>
      <c r="M134" s="47"/>
      <c r="N134" s="47"/>
      <c r="O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E134" s="48"/>
    </row>
    <row r="135" spans="1:31" x14ac:dyDescent="0.25">
      <c r="A135" s="4"/>
      <c r="B135" s="12"/>
      <c r="C135" s="10"/>
      <c r="D135" s="10"/>
      <c r="H135" s="47"/>
      <c r="I135" s="47"/>
      <c r="K135" s="47"/>
      <c r="L135" s="47"/>
      <c r="M135" s="47"/>
      <c r="N135" s="47"/>
      <c r="O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E135" s="48"/>
    </row>
    <row r="136" spans="1:31" x14ac:dyDescent="0.25">
      <c r="A136" s="4"/>
      <c r="B136" s="12"/>
      <c r="C136" s="10"/>
      <c r="D136" s="10"/>
      <c r="H136" s="47"/>
      <c r="I136" s="47"/>
      <c r="K136" s="47"/>
      <c r="L136" s="47"/>
      <c r="M136" s="47"/>
      <c r="N136" s="47"/>
      <c r="O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E136" s="48"/>
    </row>
    <row r="137" spans="1:31" x14ac:dyDescent="0.25">
      <c r="A137" s="4"/>
      <c r="B137" s="12"/>
      <c r="C137" s="10"/>
      <c r="D137" s="10"/>
      <c r="H137" s="47"/>
      <c r="I137" s="47"/>
      <c r="K137" s="47"/>
      <c r="L137" s="47"/>
      <c r="M137" s="47"/>
      <c r="N137" s="47"/>
      <c r="O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E137" s="48"/>
    </row>
    <row r="138" spans="1:31" x14ac:dyDescent="0.25">
      <c r="A138" s="4"/>
      <c r="B138" s="12"/>
      <c r="C138" s="10"/>
      <c r="D138" s="10"/>
      <c r="H138" s="47"/>
      <c r="I138" s="47"/>
      <c r="K138" s="47"/>
      <c r="L138" s="47"/>
      <c r="M138" s="47"/>
      <c r="N138" s="47"/>
      <c r="O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E138" s="48"/>
    </row>
    <row r="139" spans="1:31" x14ac:dyDescent="0.25">
      <c r="A139" s="4"/>
      <c r="B139" s="12"/>
      <c r="C139" s="10"/>
      <c r="D139" s="10"/>
      <c r="H139" s="47"/>
      <c r="I139" s="47"/>
      <c r="K139" s="47"/>
      <c r="L139" s="47"/>
      <c r="M139" s="47"/>
      <c r="N139" s="47"/>
      <c r="O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E139" s="48"/>
    </row>
    <row r="140" spans="1:31" x14ac:dyDescent="0.25">
      <c r="A140" s="4"/>
      <c r="B140" s="12"/>
      <c r="D140" s="10"/>
      <c r="E140" s="3"/>
      <c r="H140" s="47"/>
      <c r="I140" s="47"/>
      <c r="K140" s="47"/>
      <c r="L140" s="47"/>
      <c r="M140" s="47"/>
      <c r="N140" s="47"/>
      <c r="O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8"/>
    </row>
    <row r="141" spans="1:31" x14ac:dyDescent="0.25">
      <c r="A141" s="4"/>
      <c r="E141" s="3"/>
      <c r="H141" s="47"/>
      <c r="I141" s="47"/>
      <c r="K141" s="47"/>
      <c r="L141" s="47"/>
      <c r="M141" s="47"/>
      <c r="N141" s="47"/>
      <c r="O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8"/>
    </row>
    <row r="142" spans="1:31" x14ac:dyDescent="0.25">
      <c r="A142" s="80"/>
      <c r="C142" s="81"/>
      <c r="E142" s="83"/>
      <c r="F142" s="138"/>
      <c r="G142" s="138"/>
      <c r="H142" s="84"/>
      <c r="I142" s="84"/>
      <c r="J142" s="138"/>
      <c r="K142" s="84"/>
      <c r="L142" s="84"/>
      <c r="M142" s="84"/>
      <c r="N142" s="84"/>
      <c r="O142" s="84"/>
      <c r="P142" s="138"/>
      <c r="Q142" s="84"/>
      <c r="R142" s="84"/>
      <c r="S142" s="84"/>
      <c r="T142" s="84"/>
      <c r="U142" s="84"/>
      <c r="V142" s="84"/>
      <c r="W142" s="84"/>
      <c r="X142" s="47"/>
      <c r="Y142" s="84"/>
      <c r="Z142" s="84"/>
      <c r="AA142" s="84"/>
      <c r="AB142" s="84"/>
      <c r="AC142" s="84"/>
      <c r="AD142" s="84"/>
      <c r="AE142" s="85"/>
    </row>
    <row r="143" spans="1:31" ht="13.8" thickBot="1" x14ac:dyDescent="0.3">
      <c r="A143" s="80"/>
      <c r="B143" s="86"/>
      <c r="C143" s="81"/>
      <c r="D143" s="81"/>
      <c r="E143" s="83"/>
      <c r="F143" s="138"/>
      <c r="G143" s="138"/>
      <c r="H143" s="84"/>
      <c r="I143" s="84"/>
      <c r="J143" s="138"/>
      <c r="K143" s="84"/>
      <c r="L143" s="84"/>
      <c r="M143" s="84"/>
      <c r="N143" s="84"/>
      <c r="O143" s="84"/>
      <c r="P143" s="138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5"/>
    </row>
    <row r="144" spans="1:31" ht="13.8" thickTop="1" x14ac:dyDescent="0.25">
      <c r="A144" s="29"/>
      <c r="B144" s="86"/>
      <c r="C144" s="88"/>
      <c r="D144" s="81"/>
      <c r="E144" s="17"/>
      <c r="F144" s="139"/>
      <c r="G144" s="139"/>
      <c r="H144" s="88"/>
      <c r="I144" s="88"/>
      <c r="J144" s="139"/>
      <c r="K144" s="88"/>
      <c r="L144" s="88"/>
      <c r="M144" s="88"/>
      <c r="N144" s="88"/>
      <c r="O144" s="88"/>
      <c r="P144" s="139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88"/>
      <c r="AC144" s="88"/>
      <c r="AD144" s="88"/>
      <c r="AE144" s="89"/>
    </row>
    <row r="145" spans="1:31" x14ac:dyDescent="0.25">
      <c r="A145" s="34"/>
      <c r="B145" s="90"/>
      <c r="C145" s="39"/>
      <c r="D145" s="33"/>
      <c r="E145" s="39"/>
      <c r="F145" s="140"/>
      <c r="G145" s="140"/>
      <c r="H145" s="39"/>
      <c r="I145" s="39"/>
      <c r="J145" s="140"/>
      <c r="K145" s="39"/>
      <c r="L145" s="39"/>
      <c r="M145" s="39"/>
      <c r="N145" s="39"/>
      <c r="O145" s="39"/>
      <c r="P145" s="140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91"/>
    </row>
    <row r="146" spans="1:31" x14ac:dyDescent="0.25">
      <c r="A146" s="4"/>
      <c r="B146" s="12"/>
      <c r="D146" s="39"/>
      <c r="H146" s="92"/>
      <c r="I146" s="47"/>
      <c r="K146" s="47"/>
      <c r="L146" s="47"/>
      <c r="M146" s="47"/>
      <c r="N146" s="47"/>
      <c r="O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8"/>
    </row>
    <row r="147" spans="1:31" x14ac:dyDescent="0.25">
      <c r="A147" s="4"/>
      <c r="H147" s="47"/>
      <c r="I147" s="47"/>
      <c r="K147" s="47"/>
      <c r="L147" s="47"/>
      <c r="M147" s="47"/>
      <c r="N147" s="47"/>
      <c r="O147" s="47"/>
      <c r="Q147" s="47"/>
      <c r="S147" s="47"/>
      <c r="T147" s="47"/>
      <c r="U147" s="47"/>
      <c r="V147" s="47"/>
      <c r="W147" s="47"/>
      <c r="X147" s="47"/>
      <c r="Y147" s="47"/>
      <c r="Z147" s="47"/>
      <c r="AE147" s="48"/>
    </row>
    <row r="148" spans="1:31" x14ac:dyDescent="0.25">
      <c r="A148" s="4"/>
      <c r="B148" s="12"/>
      <c r="H148" s="47"/>
      <c r="I148" s="47"/>
      <c r="K148" s="47"/>
      <c r="L148" s="47"/>
      <c r="M148" s="47"/>
      <c r="N148" s="47"/>
      <c r="O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E148" s="48"/>
    </row>
    <row r="149" spans="1:31" x14ac:dyDescent="0.25">
      <c r="A149" s="4"/>
      <c r="B149" s="12"/>
      <c r="H149" s="47"/>
      <c r="I149" s="47"/>
      <c r="K149" s="47"/>
      <c r="L149" s="47"/>
      <c r="M149" s="47"/>
      <c r="N149" s="47"/>
      <c r="O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E149" s="48"/>
    </row>
    <row r="150" spans="1:31" x14ac:dyDescent="0.25">
      <c r="A150" s="4"/>
      <c r="B150" s="12"/>
      <c r="H150" s="47"/>
      <c r="I150" s="92"/>
      <c r="J150" s="147"/>
      <c r="K150" s="47"/>
      <c r="L150" s="47"/>
      <c r="M150" s="47"/>
      <c r="N150" s="47"/>
      <c r="O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E150" s="48"/>
    </row>
    <row r="151" spans="1:31" x14ac:dyDescent="0.25">
      <c r="A151" s="4"/>
      <c r="B151" s="12"/>
      <c r="H151" s="47"/>
      <c r="I151" s="47"/>
      <c r="K151" s="47"/>
      <c r="L151" s="47"/>
      <c r="M151" s="47"/>
      <c r="N151" s="47"/>
      <c r="O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E151" s="48"/>
    </row>
    <row r="152" spans="1:31" x14ac:dyDescent="0.25">
      <c r="A152" s="4"/>
      <c r="B152" s="12"/>
      <c r="H152" s="47"/>
      <c r="I152" s="47"/>
      <c r="K152" s="47"/>
      <c r="L152" s="47"/>
      <c r="M152" s="47"/>
      <c r="N152" s="47"/>
      <c r="O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E152" s="48"/>
    </row>
    <row r="153" spans="1:31" x14ac:dyDescent="0.25">
      <c r="A153" s="4"/>
      <c r="B153" s="12"/>
      <c r="H153" s="47"/>
      <c r="I153" s="47"/>
      <c r="K153" s="47"/>
      <c r="L153" s="47"/>
      <c r="M153" s="47"/>
      <c r="N153" s="47"/>
      <c r="O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E153" s="48"/>
    </row>
    <row r="154" spans="1:31" x14ac:dyDescent="0.25">
      <c r="A154" s="4"/>
      <c r="B154" s="12"/>
      <c r="H154" s="47"/>
      <c r="I154" s="47"/>
      <c r="K154" s="47"/>
      <c r="L154" s="47"/>
      <c r="M154" s="47"/>
      <c r="N154" s="47"/>
      <c r="O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E154" s="48"/>
    </row>
    <row r="155" spans="1:31" x14ac:dyDescent="0.25">
      <c r="A155" s="4"/>
      <c r="B155" s="12"/>
      <c r="H155" s="47"/>
      <c r="I155" s="47"/>
      <c r="K155" s="47"/>
      <c r="L155" s="47"/>
      <c r="M155" s="47"/>
      <c r="N155" s="47"/>
      <c r="O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E155" s="48"/>
    </row>
    <row r="156" spans="1:31" x14ac:dyDescent="0.25">
      <c r="A156" s="4"/>
      <c r="B156" s="12"/>
      <c r="H156" s="47"/>
      <c r="I156" s="47"/>
      <c r="K156" s="47"/>
      <c r="L156" s="47"/>
      <c r="M156" s="47"/>
      <c r="N156" s="47"/>
      <c r="O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E156" s="48"/>
    </row>
    <row r="157" spans="1:31" x14ac:dyDescent="0.25">
      <c r="A157" s="4"/>
      <c r="B157" s="12"/>
      <c r="H157" s="47"/>
      <c r="I157" s="47"/>
      <c r="K157" s="47"/>
      <c r="L157" s="47"/>
      <c r="M157" s="47"/>
      <c r="N157" s="47"/>
      <c r="O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E157" s="48"/>
    </row>
    <row r="158" spans="1:31" x14ac:dyDescent="0.25">
      <c r="A158" s="4"/>
      <c r="B158" s="12"/>
      <c r="H158" s="47"/>
      <c r="I158" s="47"/>
      <c r="K158" s="47"/>
      <c r="L158" s="47"/>
      <c r="M158" s="47"/>
      <c r="N158" s="47"/>
      <c r="O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E158" s="48"/>
    </row>
    <row r="159" spans="1:31" x14ac:dyDescent="0.25">
      <c r="A159" s="4"/>
      <c r="B159" s="12"/>
      <c r="H159" s="47"/>
      <c r="I159" s="47"/>
      <c r="K159" s="47"/>
      <c r="L159" s="47"/>
      <c r="M159" s="47"/>
      <c r="N159" s="47"/>
      <c r="O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E159" s="48"/>
    </row>
    <row r="160" spans="1:31" x14ac:dyDescent="0.25">
      <c r="A160" s="4"/>
      <c r="B160" s="12"/>
      <c r="H160" s="47"/>
      <c r="I160" s="47"/>
      <c r="K160" s="47"/>
      <c r="L160" s="47"/>
      <c r="M160" s="47"/>
      <c r="N160" s="47"/>
      <c r="O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E160" s="48"/>
    </row>
    <row r="161" spans="1:31" x14ac:dyDescent="0.25">
      <c r="A161" s="4"/>
      <c r="B161" s="12"/>
      <c r="H161" s="47"/>
      <c r="I161" s="47"/>
      <c r="K161" s="47"/>
      <c r="L161" s="47"/>
      <c r="M161" s="47"/>
      <c r="N161" s="47"/>
      <c r="O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E161" s="48"/>
    </row>
    <row r="162" spans="1:31" x14ac:dyDescent="0.25">
      <c r="A162" s="4"/>
      <c r="B162" s="12"/>
      <c r="H162" s="47"/>
      <c r="I162" s="47"/>
      <c r="K162" s="47"/>
      <c r="L162" s="47"/>
      <c r="M162" s="47"/>
      <c r="N162" s="47"/>
      <c r="O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E162" s="48"/>
    </row>
    <row r="163" spans="1:31" x14ac:dyDescent="0.25">
      <c r="A163" s="4"/>
      <c r="B163" s="12"/>
      <c r="H163" s="47"/>
      <c r="I163" s="47"/>
      <c r="K163" s="47"/>
      <c r="L163" s="47"/>
      <c r="M163" s="47"/>
      <c r="N163" s="47"/>
      <c r="O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E163" s="48"/>
    </row>
    <row r="164" spans="1:31" x14ac:dyDescent="0.25">
      <c r="A164" s="4"/>
      <c r="B164" s="12"/>
      <c r="H164" s="47"/>
      <c r="I164" s="47"/>
      <c r="K164" s="47"/>
      <c r="L164" s="47"/>
      <c r="M164" s="47"/>
      <c r="N164" s="47"/>
      <c r="O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E164" s="48"/>
    </row>
    <row r="165" spans="1:31" x14ac:dyDescent="0.25">
      <c r="A165" s="4"/>
      <c r="B165" s="12"/>
      <c r="H165" s="47"/>
      <c r="I165" s="47"/>
      <c r="K165" s="47"/>
      <c r="L165" s="47"/>
      <c r="M165" s="47"/>
      <c r="N165" s="47"/>
      <c r="O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E165" s="48"/>
    </row>
    <row r="166" spans="1:31" x14ac:dyDescent="0.25">
      <c r="A166" s="4"/>
      <c r="B166" s="12"/>
      <c r="H166" s="47"/>
      <c r="I166" s="47"/>
      <c r="K166" s="47"/>
      <c r="L166" s="47"/>
      <c r="M166" s="47"/>
      <c r="N166" s="47"/>
      <c r="O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E166" s="48"/>
    </row>
    <row r="167" spans="1:31" x14ac:dyDescent="0.25">
      <c r="A167" s="4"/>
      <c r="B167" s="12"/>
      <c r="H167" s="47"/>
      <c r="I167" s="47"/>
      <c r="K167" s="47"/>
      <c r="L167" s="47"/>
      <c r="M167" s="47"/>
      <c r="N167" s="47"/>
      <c r="O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E167" s="48"/>
    </row>
    <row r="168" spans="1:31" x14ac:dyDescent="0.25">
      <c r="A168" s="4"/>
      <c r="B168" s="12"/>
      <c r="H168" s="47"/>
      <c r="I168" s="47"/>
      <c r="K168" s="47"/>
      <c r="L168" s="47"/>
      <c r="M168" s="47"/>
      <c r="N168" s="47"/>
      <c r="O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E168" s="48"/>
    </row>
    <row r="169" spans="1:31" x14ac:dyDescent="0.25">
      <c r="A169" s="4"/>
      <c r="B169" s="12"/>
      <c r="H169" s="47"/>
      <c r="I169" s="47"/>
      <c r="K169" s="47"/>
      <c r="L169" s="47"/>
      <c r="M169" s="47"/>
      <c r="N169" s="47"/>
      <c r="O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E169" s="48"/>
    </row>
    <row r="170" spans="1:31" x14ac:dyDescent="0.25">
      <c r="A170" s="4"/>
      <c r="B170" s="12"/>
      <c r="H170" s="47"/>
      <c r="I170" s="47"/>
      <c r="K170" s="47"/>
      <c r="L170" s="47"/>
      <c r="M170" s="47"/>
      <c r="N170" s="47"/>
      <c r="O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E170" s="48"/>
    </row>
    <row r="171" spans="1:31" x14ac:dyDescent="0.25">
      <c r="A171" s="4"/>
      <c r="B171" s="12"/>
      <c r="H171" s="47"/>
      <c r="I171" s="47"/>
      <c r="K171" s="47"/>
      <c r="L171" s="47"/>
      <c r="M171" s="47"/>
      <c r="N171" s="47"/>
      <c r="O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E171" s="48"/>
    </row>
    <row r="172" spans="1:31" x14ac:dyDescent="0.25">
      <c r="A172" s="4"/>
      <c r="B172" s="12"/>
      <c r="X172" s="47"/>
      <c r="AE172" s="48"/>
    </row>
    <row r="173" spans="1:31" x14ac:dyDescent="0.25">
      <c r="A173" s="4"/>
      <c r="B173" s="12"/>
      <c r="H173" s="47"/>
      <c r="I173" s="47"/>
      <c r="K173" s="47"/>
      <c r="L173" s="47"/>
      <c r="M173" s="47"/>
      <c r="N173" s="47"/>
      <c r="O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E173" s="48"/>
    </row>
    <row r="174" spans="1:31" x14ac:dyDescent="0.25">
      <c r="A174" s="4"/>
      <c r="B174" s="12"/>
      <c r="H174" s="47"/>
      <c r="I174" s="47"/>
      <c r="K174" s="47"/>
      <c r="L174" s="47"/>
      <c r="M174" s="47"/>
      <c r="N174" s="47"/>
      <c r="O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E174" s="48"/>
    </row>
    <row r="175" spans="1:31" x14ac:dyDescent="0.25">
      <c r="A175" s="4"/>
      <c r="B175" s="12"/>
      <c r="C175" s="10"/>
      <c r="H175" s="47"/>
      <c r="I175" s="47"/>
      <c r="K175" s="47"/>
      <c r="L175" s="47"/>
      <c r="M175" s="47"/>
      <c r="N175" s="47"/>
      <c r="O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E175" s="48"/>
    </row>
    <row r="176" spans="1:31" x14ac:dyDescent="0.25">
      <c r="A176" s="4"/>
      <c r="B176" s="12"/>
      <c r="D176" s="10"/>
      <c r="H176" s="47"/>
      <c r="I176" s="47"/>
      <c r="K176" s="47"/>
      <c r="L176" s="47"/>
      <c r="M176" s="47"/>
      <c r="N176" s="47"/>
      <c r="O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E176" s="48"/>
    </row>
    <row r="177" spans="1:31" x14ac:dyDescent="0.25">
      <c r="A177" s="4"/>
      <c r="B177" s="12"/>
      <c r="H177" s="47"/>
      <c r="I177" s="47"/>
      <c r="K177" s="47"/>
      <c r="L177" s="47"/>
      <c r="M177" s="47"/>
      <c r="N177" s="47"/>
      <c r="O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E177" s="48"/>
    </row>
    <row r="178" spans="1:31" x14ac:dyDescent="0.25">
      <c r="A178" s="4"/>
      <c r="B178" s="12"/>
      <c r="H178" s="47"/>
      <c r="I178" s="47"/>
      <c r="K178" s="47"/>
      <c r="L178" s="47"/>
      <c r="M178" s="47"/>
      <c r="N178" s="47"/>
      <c r="O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E178" s="48"/>
    </row>
    <row r="179" spans="1:31" x14ac:dyDescent="0.25">
      <c r="A179" s="4"/>
      <c r="B179" s="12"/>
      <c r="E179" s="3"/>
      <c r="H179" s="47"/>
      <c r="I179" s="47"/>
      <c r="K179" s="47"/>
      <c r="L179" s="47"/>
      <c r="M179" s="47"/>
      <c r="N179" s="47"/>
      <c r="O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8"/>
    </row>
    <row r="180" spans="1:31" x14ac:dyDescent="0.25">
      <c r="A180" s="4"/>
      <c r="B180" s="12"/>
      <c r="E180" s="3"/>
      <c r="H180" s="47"/>
      <c r="I180" s="47"/>
      <c r="K180" s="47"/>
      <c r="L180" s="47"/>
      <c r="M180" s="47"/>
      <c r="N180" s="47"/>
      <c r="O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8"/>
    </row>
    <row r="181" spans="1:31" x14ac:dyDescent="0.25">
      <c r="A181" s="80"/>
      <c r="B181" s="12"/>
      <c r="C181" s="81"/>
      <c r="E181" s="83"/>
      <c r="F181" s="138"/>
      <c r="G181" s="138"/>
      <c r="H181" s="84"/>
      <c r="I181" s="84"/>
      <c r="J181" s="138"/>
      <c r="K181" s="84"/>
      <c r="L181" s="84"/>
      <c r="M181" s="84"/>
      <c r="N181" s="84"/>
      <c r="O181" s="84"/>
      <c r="P181" s="138"/>
      <c r="Q181" s="84"/>
      <c r="R181" s="84"/>
      <c r="S181" s="84"/>
      <c r="T181" s="84"/>
      <c r="U181" s="84"/>
      <c r="V181" s="84"/>
      <c r="W181" s="84"/>
      <c r="X181" s="47"/>
      <c r="Y181" s="84"/>
      <c r="Z181" s="84"/>
      <c r="AA181" s="84"/>
      <c r="AB181" s="84"/>
      <c r="AC181" s="84"/>
      <c r="AD181" s="84"/>
      <c r="AE181" s="85"/>
    </row>
    <row r="182" spans="1:31" s="33" customFormat="1" ht="13.8" thickBot="1" x14ac:dyDescent="0.3">
      <c r="A182" s="80"/>
      <c r="B182" s="93"/>
      <c r="C182" s="81"/>
      <c r="D182" s="81"/>
      <c r="E182" s="83"/>
      <c r="F182" s="138"/>
      <c r="G182" s="138"/>
      <c r="H182" s="84"/>
      <c r="I182" s="84"/>
      <c r="J182" s="138"/>
      <c r="K182" s="84"/>
      <c r="L182" s="84"/>
      <c r="M182" s="84"/>
      <c r="N182" s="84"/>
      <c r="O182" s="84"/>
      <c r="P182" s="138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5"/>
    </row>
    <row r="183" spans="1:31" ht="13.8" thickTop="1" x14ac:dyDescent="0.25">
      <c r="A183" s="29"/>
      <c r="B183" s="93"/>
      <c r="C183" s="29"/>
      <c r="D183" s="81"/>
      <c r="E183" s="17"/>
      <c r="F183" s="141"/>
      <c r="G183" s="141"/>
      <c r="H183" s="29"/>
      <c r="I183" s="29"/>
      <c r="J183" s="141"/>
      <c r="K183" s="29"/>
      <c r="L183" s="29"/>
      <c r="M183" s="29"/>
      <c r="N183" s="29"/>
      <c r="O183" s="29"/>
      <c r="P183" s="141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</row>
    <row r="184" spans="1:31" x14ac:dyDescent="0.25">
      <c r="A184" s="34"/>
      <c r="B184" s="29"/>
      <c r="C184" s="39"/>
      <c r="D184" s="94"/>
      <c r="E184" s="39"/>
      <c r="F184" s="140"/>
      <c r="G184" s="140"/>
      <c r="H184" s="39"/>
      <c r="I184" s="39"/>
      <c r="J184" s="140"/>
      <c r="K184" s="39"/>
      <c r="L184" s="39"/>
      <c r="M184" s="39"/>
      <c r="N184" s="39"/>
      <c r="O184" s="39"/>
      <c r="P184" s="140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91"/>
    </row>
    <row r="185" spans="1:31" x14ac:dyDescent="0.25">
      <c r="A185" s="4"/>
      <c r="B185" s="12"/>
      <c r="D185" s="39"/>
      <c r="H185" s="92"/>
      <c r="I185" s="47"/>
      <c r="K185" s="47"/>
      <c r="L185" s="47"/>
      <c r="M185" s="47"/>
      <c r="N185" s="47"/>
      <c r="O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8"/>
    </row>
    <row r="186" spans="1:31" x14ac:dyDescent="0.25">
      <c r="A186" s="4"/>
      <c r="B186" s="12"/>
      <c r="H186" s="47"/>
      <c r="I186" s="47"/>
      <c r="K186" s="47"/>
      <c r="L186" s="47"/>
      <c r="M186" s="47"/>
      <c r="N186" s="47"/>
      <c r="O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E186" s="48"/>
    </row>
    <row r="187" spans="1:31" x14ac:dyDescent="0.25">
      <c r="A187" s="4"/>
      <c r="B187" s="12"/>
      <c r="H187" s="47"/>
      <c r="I187" s="47"/>
      <c r="K187" s="47"/>
      <c r="L187" s="47"/>
      <c r="M187" s="47"/>
      <c r="N187" s="47"/>
      <c r="O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E187" s="48"/>
    </row>
    <row r="188" spans="1:31" x14ac:dyDescent="0.25">
      <c r="A188" s="4"/>
      <c r="B188" s="12"/>
      <c r="H188" s="47"/>
      <c r="I188" s="47"/>
      <c r="K188" s="47"/>
      <c r="L188" s="47"/>
      <c r="M188" s="47"/>
      <c r="N188" s="47"/>
      <c r="O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E188" s="48"/>
    </row>
    <row r="189" spans="1:31" x14ac:dyDescent="0.25">
      <c r="A189" s="4"/>
      <c r="B189" s="12"/>
      <c r="H189" s="47"/>
      <c r="I189" s="92"/>
      <c r="J189" s="147"/>
      <c r="K189" s="47"/>
      <c r="L189" s="47"/>
      <c r="M189" s="47"/>
      <c r="N189" s="47"/>
      <c r="O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E189" s="48"/>
    </row>
    <row r="190" spans="1:31" x14ac:dyDescent="0.25">
      <c r="A190" s="4"/>
      <c r="B190" s="12"/>
      <c r="H190" s="47"/>
      <c r="I190" s="47"/>
      <c r="K190" s="47"/>
      <c r="L190" s="47"/>
      <c r="M190" s="47"/>
      <c r="N190" s="47"/>
      <c r="O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E190" s="48"/>
    </row>
    <row r="191" spans="1:31" x14ac:dyDescent="0.25">
      <c r="A191" s="4"/>
      <c r="B191" s="12"/>
      <c r="H191" s="47"/>
      <c r="I191" s="47"/>
      <c r="K191" s="47"/>
      <c r="L191" s="47"/>
      <c r="M191" s="47"/>
      <c r="N191" s="47"/>
      <c r="O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E191" s="48"/>
    </row>
    <row r="192" spans="1:31" x14ac:dyDescent="0.25">
      <c r="A192" s="4"/>
      <c r="B192" s="12"/>
      <c r="H192" s="47"/>
      <c r="I192" s="47"/>
      <c r="K192" s="47"/>
      <c r="L192" s="47"/>
      <c r="M192" s="47"/>
      <c r="N192" s="47"/>
      <c r="O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E192" s="48"/>
    </row>
    <row r="193" spans="1:31" x14ac:dyDescent="0.25">
      <c r="A193" s="4"/>
      <c r="B193" s="12"/>
      <c r="H193" s="47"/>
      <c r="I193" s="47"/>
      <c r="K193" s="47"/>
      <c r="L193" s="47"/>
      <c r="M193" s="47"/>
      <c r="N193" s="47"/>
      <c r="O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E193" s="48"/>
    </row>
    <row r="194" spans="1:31" x14ac:dyDescent="0.25">
      <c r="A194" s="4"/>
      <c r="B194" s="12"/>
      <c r="H194" s="47"/>
      <c r="I194" s="47"/>
      <c r="K194" s="47"/>
      <c r="L194" s="47"/>
      <c r="M194" s="47"/>
      <c r="N194" s="47"/>
      <c r="O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E194" s="48"/>
    </row>
    <row r="195" spans="1:31" x14ac:dyDescent="0.25">
      <c r="A195" s="4"/>
      <c r="B195" s="12"/>
      <c r="H195" s="47"/>
      <c r="I195" s="47"/>
      <c r="K195" s="47"/>
      <c r="L195" s="47"/>
      <c r="M195" s="47"/>
      <c r="N195" s="47"/>
      <c r="O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E195" s="48"/>
    </row>
    <row r="196" spans="1:31" x14ac:dyDescent="0.25">
      <c r="A196" s="4"/>
      <c r="B196" s="12"/>
      <c r="H196" s="47"/>
      <c r="I196" s="47"/>
      <c r="K196" s="47"/>
      <c r="L196" s="47"/>
      <c r="M196" s="47"/>
      <c r="N196" s="47"/>
      <c r="O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E196" s="48"/>
    </row>
    <row r="197" spans="1:31" x14ac:dyDescent="0.25">
      <c r="A197" s="4"/>
      <c r="B197" s="12"/>
      <c r="H197" s="47"/>
      <c r="I197" s="47"/>
      <c r="K197" s="47"/>
      <c r="L197" s="47"/>
      <c r="M197" s="47"/>
      <c r="N197" s="47"/>
      <c r="O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E197" s="48"/>
    </row>
    <row r="198" spans="1:31" x14ac:dyDescent="0.25">
      <c r="A198" s="4"/>
      <c r="B198" s="12"/>
      <c r="H198" s="47"/>
      <c r="I198" s="47"/>
      <c r="K198" s="47"/>
      <c r="L198" s="47"/>
      <c r="M198" s="47"/>
      <c r="N198" s="47"/>
      <c r="O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E198" s="48"/>
    </row>
    <row r="199" spans="1:31" x14ac:dyDescent="0.25">
      <c r="A199" s="4"/>
      <c r="B199" s="12"/>
      <c r="H199" s="47"/>
      <c r="I199" s="47"/>
      <c r="K199" s="47"/>
      <c r="L199" s="47"/>
      <c r="M199" s="47"/>
      <c r="N199" s="47"/>
      <c r="O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E199" s="48"/>
    </row>
    <row r="200" spans="1:31" x14ac:dyDescent="0.25">
      <c r="A200" s="4"/>
      <c r="B200" s="12"/>
      <c r="H200" s="47"/>
      <c r="I200" s="47"/>
      <c r="K200" s="47"/>
      <c r="L200" s="47"/>
      <c r="M200" s="47"/>
      <c r="N200" s="47"/>
      <c r="O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E200" s="48"/>
    </row>
    <row r="201" spans="1:31" x14ac:dyDescent="0.25">
      <c r="A201" s="4"/>
      <c r="B201" s="12"/>
      <c r="H201" s="47"/>
      <c r="I201" s="47"/>
      <c r="K201" s="47"/>
      <c r="L201" s="47"/>
      <c r="M201" s="47"/>
      <c r="N201" s="47"/>
      <c r="O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E201" s="48"/>
    </row>
    <row r="202" spans="1:31" x14ac:dyDescent="0.25">
      <c r="A202" s="4"/>
      <c r="B202" s="12"/>
      <c r="H202" s="47"/>
      <c r="I202" s="47"/>
      <c r="K202" s="47"/>
      <c r="L202" s="47"/>
      <c r="M202" s="47"/>
      <c r="N202" s="47"/>
      <c r="O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E202" s="48"/>
    </row>
    <row r="203" spans="1:31" x14ac:dyDescent="0.25">
      <c r="A203" s="4"/>
      <c r="B203" s="12"/>
      <c r="H203" s="47"/>
      <c r="I203" s="47"/>
      <c r="K203" s="47"/>
      <c r="L203" s="47"/>
      <c r="M203" s="47"/>
      <c r="N203" s="47"/>
      <c r="O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E203" s="48"/>
    </row>
    <row r="204" spans="1:31" x14ac:dyDescent="0.25">
      <c r="A204" s="4"/>
      <c r="B204" s="12"/>
      <c r="H204" s="47"/>
      <c r="I204" s="47"/>
      <c r="K204" s="47"/>
      <c r="L204" s="47"/>
      <c r="M204" s="47"/>
      <c r="N204" s="47"/>
      <c r="O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E204" s="48"/>
    </row>
    <row r="205" spans="1:31" x14ac:dyDescent="0.25">
      <c r="A205" s="4"/>
      <c r="B205" s="12"/>
      <c r="X205" s="47"/>
      <c r="Y205" s="47"/>
      <c r="Z205" s="47"/>
      <c r="AA205" s="47"/>
      <c r="AB205" s="47"/>
      <c r="AC205" s="47"/>
      <c r="AE205" s="48"/>
    </row>
    <row r="206" spans="1:31" x14ac:dyDescent="0.25">
      <c r="A206" s="4"/>
      <c r="B206" s="12"/>
      <c r="X206" s="47"/>
      <c r="Y206" s="47"/>
      <c r="Z206" s="47"/>
      <c r="AA206" s="47"/>
      <c r="AB206" s="47"/>
      <c r="AC206" s="47"/>
      <c r="AE206" s="48"/>
    </row>
    <row r="207" spans="1:31" x14ac:dyDescent="0.25">
      <c r="A207" s="4"/>
      <c r="B207" s="12"/>
      <c r="X207" s="47"/>
      <c r="Y207" s="47"/>
      <c r="Z207" s="47"/>
      <c r="AA207" s="47"/>
      <c r="AB207" s="47"/>
      <c r="AC207" s="47"/>
      <c r="AE207" s="48"/>
    </row>
    <row r="208" spans="1:31" x14ac:dyDescent="0.25">
      <c r="A208" s="4"/>
      <c r="B208" s="12"/>
      <c r="X208" s="47"/>
      <c r="Y208" s="47"/>
      <c r="Z208" s="47"/>
      <c r="AA208" s="47"/>
      <c r="AB208" s="47"/>
      <c r="AC208" s="47"/>
      <c r="AE208" s="48"/>
    </row>
    <row r="209" spans="1:33" x14ac:dyDescent="0.25">
      <c r="A209" s="4"/>
      <c r="B209" s="12"/>
      <c r="X209" s="47"/>
      <c r="Y209" s="47"/>
      <c r="Z209" s="47"/>
      <c r="AA209" s="47"/>
      <c r="AB209" s="47"/>
      <c r="AC209" s="47"/>
      <c r="AE209" s="48"/>
    </row>
    <row r="210" spans="1:33" x14ac:dyDescent="0.25">
      <c r="A210" s="4"/>
      <c r="B210" s="12"/>
      <c r="H210" s="47"/>
      <c r="I210" s="47"/>
      <c r="K210" s="47"/>
      <c r="L210" s="47"/>
      <c r="M210" s="47"/>
      <c r="N210" s="47"/>
      <c r="O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E210" s="48"/>
    </row>
    <row r="211" spans="1:33" x14ac:dyDescent="0.25">
      <c r="A211" s="4"/>
      <c r="B211" s="12"/>
      <c r="H211" s="47"/>
      <c r="I211" s="47"/>
      <c r="K211" s="47"/>
      <c r="L211" s="47"/>
      <c r="M211" s="47"/>
      <c r="N211" s="47"/>
      <c r="O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E211" s="48"/>
    </row>
    <row r="212" spans="1:33" x14ac:dyDescent="0.25">
      <c r="A212" s="4"/>
      <c r="B212" s="12"/>
      <c r="H212" s="47"/>
      <c r="I212" s="47"/>
      <c r="K212" s="47"/>
      <c r="L212" s="47"/>
      <c r="M212" s="47"/>
      <c r="N212" s="47"/>
      <c r="O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E212" s="48"/>
    </row>
    <row r="213" spans="1:33" x14ac:dyDescent="0.25">
      <c r="A213" s="4"/>
      <c r="B213" s="12"/>
      <c r="H213" s="47"/>
      <c r="I213" s="47"/>
      <c r="K213" s="47"/>
      <c r="L213" s="47"/>
      <c r="M213" s="47"/>
      <c r="N213" s="47"/>
      <c r="O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E213" s="48"/>
    </row>
    <row r="214" spans="1:33" x14ac:dyDescent="0.25">
      <c r="A214" s="4"/>
      <c r="B214" s="12"/>
      <c r="H214" s="47"/>
      <c r="I214" s="47"/>
      <c r="K214" s="47"/>
      <c r="L214" s="47"/>
      <c r="M214" s="47"/>
      <c r="N214" s="47"/>
      <c r="O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E214" s="48"/>
    </row>
    <row r="215" spans="1:33" x14ac:dyDescent="0.25">
      <c r="A215" s="4"/>
      <c r="B215" s="12"/>
      <c r="H215" s="47"/>
      <c r="I215" s="47"/>
      <c r="K215" s="47"/>
      <c r="L215" s="47"/>
      <c r="M215" s="47"/>
      <c r="N215" s="47"/>
      <c r="O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E215" s="48"/>
    </row>
    <row r="216" spans="1:33" x14ac:dyDescent="0.25">
      <c r="A216" s="4"/>
      <c r="B216" s="12"/>
      <c r="H216" s="47"/>
      <c r="I216" s="47"/>
      <c r="K216" s="47"/>
      <c r="L216" s="47"/>
      <c r="M216" s="47"/>
      <c r="N216" s="47"/>
      <c r="O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E216" s="48"/>
      <c r="AG216" s="41">
        <v>0</v>
      </c>
    </row>
    <row r="217" spans="1:33" x14ac:dyDescent="0.25">
      <c r="A217" s="4"/>
      <c r="B217" s="12"/>
      <c r="H217" s="47"/>
      <c r="I217" s="47"/>
      <c r="K217" s="47"/>
      <c r="L217" s="47"/>
      <c r="M217" s="47"/>
      <c r="N217" s="47"/>
      <c r="O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E217" s="48"/>
    </row>
    <row r="218" spans="1:33" x14ac:dyDescent="0.25">
      <c r="A218" s="4"/>
      <c r="B218" s="12"/>
      <c r="E218" s="3"/>
      <c r="H218" s="47"/>
      <c r="I218" s="47"/>
      <c r="K218" s="47"/>
      <c r="L218" s="47"/>
      <c r="M218" s="47"/>
      <c r="N218" s="47"/>
      <c r="O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8"/>
    </row>
    <row r="219" spans="1:33" x14ac:dyDescent="0.25">
      <c r="A219" s="4"/>
      <c r="B219" s="12"/>
      <c r="E219" s="3"/>
      <c r="H219" s="47"/>
      <c r="I219" s="47"/>
      <c r="K219" s="47"/>
      <c r="L219" s="47"/>
      <c r="M219" s="47"/>
      <c r="N219" s="47"/>
      <c r="O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8"/>
    </row>
    <row r="220" spans="1:33" x14ac:dyDescent="0.25">
      <c r="A220" s="80"/>
      <c r="B220" s="12"/>
      <c r="C220" s="81"/>
      <c r="E220" s="83"/>
      <c r="F220" s="138"/>
      <c r="G220" s="138"/>
      <c r="H220" s="84"/>
      <c r="I220" s="84"/>
      <c r="J220" s="138"/>
      <c r="K220" s="84"/>
      <c r="L220" s="84"/>
      <c r="M220" s="84"/>
      <c r="N220" s="84"/>
      <c r="O220" s="84"/>
      <c r="P220" s="138"/>
      <c r="Q220" s="84"/>
      <c r="R220" s="84"/>
      <c r="S220" s="84"/>
      <c r="T220" s="84"/>
      <c r="U220" s="84"/>
      <c r="V220" s="84"/>
      <c r="W220" s="84"/>
      <c r="X220" s="47"/>
      <c r="Y220" s="84"/>
      <c r="Z220" s="84"/>
      <c r="AA220" s="84"/>
      <c r="AB220" s="84"/>
      <c r="AC220" s="84"/>
      <c r="AD220" s="84"/>
      <c r="AE220" s="85"/>
    </row>
    <row r="221" spans="1:33" ht="13.8" thickBot="1" x14ac:dyDescent="0.3">
      <c r="A221" s="80"/>
      <c r="B221" s="93"/>
      <c r="C221" s="81"/>
      <c r="D221" s="81"/>
      <c r="E221" s="83"/>
      <c r="F221" s="138"/>
      <c r="G221" s="138"/>
      <c r="H221" s="84"/>
      <c r="I221" s="84"/>
      <c r="J221" s="138"/>
      <c r="K221" s="84"/>
      <c r="L221" s="84"/>
      <c r="M221" s="84"/>
      <c r="N221" s="84"/>
      <c r="O221" s="84"/>
      <c r="P221" s="138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5"/>
    </row>
    <row r="222" spans="1:33" ht="13.8" thickTop="1" x14ac:dyDescent="0.25">
      <c r="A222" s="29"/>
      <c r="B222" s="93"/>
      <c r="C222" s="88"/>
      <c r="D222" s="81"/>
      <c r="E222" s="17"/>
      <c r="F222" s="139"/>
      <c r="G222" s="139"/>
      <c r="H222" s="88"/>
      <c r="I222" s="88"/>
      <c r="J222" s="139"/>
      <c r="K222" s="88"/>
      <c r="L222" s="88"/>
      <c r="M222" s="88"/>
      <c r="N222" s="88"/>
      <c r="O222" s="88"/>
      <c r="P222" s="139"/>
      <c r="Q222" s="88"/>
      <c r="R222" s="88"/>
      <c r="S222" s="88"/>
      <c r="T222" s="88"/>
      <c r="U222" s="88"/>
      <c r="V222" s="88"/>
      <c r="W222" s="88"/>
      <c r="X222" s="88"/>
      <c r="Y222" s="88"/>
      <c r="Z222" s="88"/>
      <c r="AA222" s="88"/>
      <c r="AB222" s="88"/>
      <c r="AC222" s="88"/>
      <c r="AD222" s="88"/>
      <c r="AE222" s="89"/>
    </row>
    <row r="223" spans="1:33" x14ac:dyDescent="0.25">
      <c r="A223" s="34"/>
      <c r="B223" s="29"/>
      <c r="C223" s="39"/>
      <c r="D223" s="33"/>
      <c r="E223" s="39"/>
      <c r="F223" s="140"/>
      <c r="G223" s="140"/>
      <c r="H223" s="39"/>
      <c r="I223" s="39"/>
      <c r="J223" s="140"/>
      <c r="K223" s="39"/>
      <c r="L223" s="39"/>
      <c r="M223" s="39"/>
      <c r="N223" s="39"/>
      <c r="O223" s="39"/>
      <c r="P223" s="140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91"/>
    </row>
    <row r="224" spans="1:33" x14ac:dyDescent="0.25">
      <c r="A224" s="4"/>
      <c r="B224" s="12"/>
      <c r="D224" s="39"/>
      <c r="H224" s="92"/>
      <c r="I224" s="47"/>
      <c r="K224" s="47"/>
      <c r="L224" s="47"/>
      <c r="M224" s="47"/>
      <c r="N224" s="47"/>
      <c r="O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8"/>
    </row>
    <row r="225" spans="1:31" x14ac:dyDescent="0.25">
      <c r="A225" s="4"/>
      <c r="B225" s="12"/>
      <c r="H225" s="47"/>
      <c r="I225" s="47"/>
      <c r="K225" s="47"/>
      <c r="L225" s="47"/>
      <c r="M225" s="47"/>
      <c r="N225" s="47"/>
      <c r="O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E225" s="48"/>
    </row>
    <row r="226" spans="1:31" x14ac:dyDescent="0.25">
      <c r="A226" s="4"/>
      <c r="B226" s="12"/>
      <c r="H226" s="47"/>
      <c r="I226" s="47"/>
      <c r="K226" s="47"/>
      <c r="L226" s="47"/>
      <c r="M226" s="47"/>
      <c r="N226" s="47"/>
      <c r="O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E226" s="48"/>
    </row>
    <row r="227" spans="1:31" x14ac:dyDescent="0.25">
      <c r="A227" s="4"/>
      <c r="B227" s="12"/>
      <c r="H227" s="47"/>
      <c r="I227" s="47"/>
      <c r="K227" s="47"/>
      <c r="L227" s="47"/>
      <c r="M227" s="47"/>
      <c r="N227" s="47"/>
      <c r="O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E227" s="48"/>
    </row>
    <row r="228" spans="1:31" x14ac:dyDescent="0.25">
      <c r="A228" s="4"/>
      <c r="B228" s="12"/>
      <c r="H228" s="47"/>
      <c r="I228" s="92"/>
      <c r="J228" s="147"/>
      <c r="K228" s="47"/>
      <c r="L228" s="47"/>
      <c r="N228" s="47"/>
      <c r="O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E228" s="48"/>
    </row>
    <row r="229" spans="1:31" x14ac:dyDescent="0.25">
      <c r="A229" s="4"/>
      <c r="B229" s="12"/>
      <c r="H229" s="47"/>
      <c r="I229" s="47"/>
      <c r="K229" s="47"/>
      <c r="L229" s="47"/>
      <c r="M229" s="47"/>
      <c r="N229" s="47"/>
      <c r="O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E229" s="48"/>
    </row>
    <row r="230" spans="1:31" x14ac:dyDescent="0.25">
      <c r="A230" s="4"/>
      <c r="B230" s="12"/>
      <c r="H230" s="47"/>
      <c r="I230" s="47"/>
      <c r="K230" s="47"/>
      <c r="L230" s="47"/>
      <c r="M230" s="47"/>
      <c r="N230" s="47"/>
      <c r="O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E230" s="48"/>
    </row>
    <row r="231" spans="1:31" x14ac:dyDescent="0.25">
      <c r="A231" s="4"/>
      <c r="B231" s="12"/>
      <c r="H231" s="47"/>
      <c r="I231" s="47"/>
      <c r="K231" s="47"/>
      <c r="L231" s="47"/>
      <c r="M231" s="47"/>
      <c r="N231" s="47"/>
      <c r="O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E231" s="48"/>
    </row>
    <row r="232" spans="1:31" x14ac:dyDescent="0.25">
      <c r="A232" s="4"/>
      <c r="B232" s="12"/>
      <c r="H232" s="47"/>
      <c r="I232" s="47"/>
      <c r="K232" s="47"/>
      <c r="L232" s="47"/>
      <c r="M232" s="47"/>
      <c r="N232" s="47"/>
      <c r="O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E232" s="48"/>
    </row>
    <row r="233" spans="1:31" x14ac:dyDescent="0.25">
      <c r="A233" s="4"/>
      <c r="B233" s="12"/>
      <c r="H233" s="47"/>
      <c r="I233" s="47"/>
      <c r="K233" s="47"/>
      <c r="L233" s="47"/>
      <c r="M233" s="47"/>
      <c r="N233" s="47"/>
      <c r="O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E233" s="48"/>
    </row>
    <row r="234" spans="1:31" x14ac:dyDescent="0.25">
      <c r="A234" s="4"/>
      <c r="B234" s="12"/>
      <c r="H234" s="47"/>
      <c r="I234" s="47"/>
      <c r="K234" s="47"/>
      <c r="L234" s="47"/>
      <c r="M234" s="47"/>
      <c r="N234" s="47"/>
      <c r="O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E234" s="48"/>
    </row>
    <row r="235" spans="1:31" x14ac:dyDescent="0.25">
      <c r="A235" s="4"/>
      <c r="B235" s="12"/>
      <c r="H235" s="47"/>
      <c r="I235" s="47"/>
      <c r="K235" s="47"/>
      <c r="L235" s="47"/>
      <c r="M235" s="47"/>
      <c r="N235" s="47"/>
      <c r="O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E235" s="48"/>
    </row>
    <row r="236" spans="1:31" x14ac:dyDescent="0.25">
      <c r="A236" s="4"/>
      <c r="B236" s="12"/>
      <c r="H236" s="47"/>
      <c r="I236" s="47"/>
      <c r="K236" s="47"/>
      <c r="L236" s="47"/>
      <c r="M236" s="47"/>
      <c r="N236" s="47"/>
      <c r="O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E236" s="48"/>
    </row>
    <row r="237" spans="1:31" x14ac:dyDescent="0.25">
      <c r="A237" s="4"/>
      <c r="B237" s="12"/>
      <c r="H237" s="47"/>
      <c r="I237" s="47"/>
      <c r="K237" s="47"/>
      <c r="L237" s="47"/>
      <c r="M237" s="47"/>
      <c r="N237" s="47"/>
      <c r="O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E237" s="48"/>
    </row>
    <row r="238" spans="1:31" x14ac:dyDescent="0.25">
      <c r="A238" s="4"/>
      <c r="B238" s="12"/>
      <c r="H238" s="47"/>
      <c r="I238" s="47"/>
      <c r="K238" s="47"/>
      <c r="L238" s="47"/>
      <c r="M238" s="47"/>
      <c r="N238" s="47"/>
      <c r="O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E238" s="48"/>
    </row>
    <row r="239" spans="1:31" x14ac:dyDescent="0.25">
      <c r="A239" s="4"/>
      <c r="B239" s="12"/>
      <c r="H239" s="47"/>
      <c r="I239" s="47"/>
      <c r="K239" s="47"/>
      <c r="L239" s="47"/>
      <c r="M239" s="47"/>
      <c r="N239" s="47"/>
      <c r="O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E239" s="48"/>
    </row>
    <row r="240" spans="1:31" x14ac:dyDescent="0.25">
      <c r="A240" s="4"/>
      <c r="B240" s="12"/>
      <c r="H240" s="47"/>
      <c r="I240" s="47"/>
      <c r="K240" s="47"/>
      <c r="L240" s="47"/>
      <c r="M240" s="47"/>
      <c r="N240" s="47"/>
      <c r="O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E240" s="48"/>
    </row>
    <row r="241" spans="1:31" x14ac:dyDescent="0.25">
      <c r="A241" s="4"/>
      <c r="B241" s="12"/>
      <c r="H241" s="47"/>
      <c r="I241" s="47"/>
      <c r="K241" s="47"/>
      <c r="L241" s="47"/>
      <c r="M241" s="47"/>
      <c r="N241" s="47"/>
      <c r="O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E241" s="48"/>
    </row>
    <row r="242" spans="1:31" x14ac:dyDescent="0.25">
      <c r="A242" s="4"/>
      <c r="B242" s="12"/>
      <c r="H242" s="47"/>
      <c r="I242" s="47"/>
      <c r="K242" s="47"/>
      <c r="L242" s="47"/>
      <c r="M242" s="47"/>
      <c r="N242" s="47"/>
      <c r="O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E242" s="48"/>
    </row>
    <row r="243" spans="1:31" x14ac:dyDescent="0.25">
      <c r="A243" s="4"/>
      <c r="B243" s="12"/>
      <c r="H243" s="47"/>
      <c r="I243" s="47"/>
      <c r="K243" s="47"/>
      <c r="L243" s="47"/>
      <c r="M243" s="47"/>
      <c r="N243" s="47"/>
      <c r="O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E243" s="48"/>
    </row>
    <row r="244" spans="1:31" x14ac:dyDescent="0.25">
      <c r="A244" s="4"/>
      <c r="B244" s="12"/>
      <c r="H244" s="47"/>
      <c r="I244" s="47"/>
      <c r="K244" s="47"/>
      <c r="L244" s="47"/>
      <c r="M244" s="47"/>
      <c r="N244" s="47"/>
      <c r="O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E244" s="48"/>
    </row>
    <row r="245" spans="1:31" x14ac:dyDescent="0.25">
      <c r="A245" s="4"/>
      <c r="B245" s="12"/>
      <c r="H245" s="47"/>
      <c r="I245" s="47"/>
      <c r="K245" s="47"/>
      <c r="L245" s="47"/>
      <c r="M245" s="47"/>
      <c r="N245" s="47"/>
      <c r="O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E245" s="48"/>
    </row>
    <row r="246" spans="1:31" x14ac:dyDescent="0.25">
      <c r="A246" s="4"/>
      <c r="B246" s="12"/>
      <c r="H246" s="47"/>
      <c r="I246" s="47"/>
      <c r="K246" s="47"/>
      <c r="L246" s="47"/>
      <c r="M246" s="47"/>
      <c r="N246" s="47"/>
      <c r="O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E246" s="48"/>
    </row>
    <row r="247" spans="1:31" x14ac:dyDescent="0.25">
      <c r="A247" s="4"/>
      <c r="B247" s="12"/>
      <c r="H247" s="47"/>
      <c r="I247" s="47"/>
      <c r="K247" s="47"/>
      <c r="L247" s="47"/>
      <c r="M247" s="47"/>
      <c r="N247" s="47"/>
      <c r="O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E247" s="48"/>
    </row>
    <row r="248" spans="1:31" x14ac:dyDescent="0.25">
      <c r="A248" s="4"/>
      <c r="B248" s="12"/>
      <c r="H248" s="47"/>
      <c r="I248" s="47"/>
      <c r="K248" s="47"/>
      <c r="L248" s="47"/>
      <c r="M248" s="47"/>
      <c r="N248" s="47"/>
      <c r="O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E248" s="48"/>
    </row>
    <row r="249" spans="1:31" x14ac:dyDescent="0.25">
      <c r="A249" s="4"/>
      <c r="B249" s="12"/>
      <c r="H249" s="47"/>
      <c r="I249" s="47"/>
      <c r="K249" s="47"/>
      <c r="L249" s="47"/>
      <c r="M249" s="47"/>
      <c r="N249" s="47"/>
      <c r="O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E249" s="48"/>
    </row>
    <row r="250" spans="1:31" x14ac:dyDescent="0.25">
      <c r="A250" s="4"/>
      <c r="B250" s="12"/>
      <c r="H250" s="47"/>
      <c r="I250" s="47"/>
      <c r="K250" s="47"/>
      <c r="L250" s="47"/>
      <c r="M250" s="47"/>
      <c r="N250" s="47"/>
      <c r="O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E250" s="48"/>
    </row>
    <row r="251" spans="1:31" x14ac:dyDescent="0.25">
      <c r="A251" s="4"/>
      <c r="B251" s="12"/>
      <c r="H251" s="47"/>
      <c r="I251" s="47"/>
      <c r="K251" s="47"/>
      <c r="L251" s="47"/>
      <c r="M251" s="47"/>
      <c r="N251" s="47"/>
      <c r="O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E251" s="48"/>
    </row>
    <row r="252" spans="1:31" x14ac:dyDescent="0.25">
      <c r="A252" s="4"/>
      <c r="B252" s="12"/>
      <c r="H252" s="47"/>
      <c r="I252" s="47"/>
      <c r="K252" s="47"/>
      <c r="L252" s="47"/>
      <c r="M252" s="47"/>
      <c r="N252" s="47"/>
      <c r="O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E252" s="48"/>
    </row>
    <row r="253" spans="1:31" x14ac:dyDescent="0.25">
      <c r="A253" s="4"/>
      <c r="B253" s="12"/>
      <c r="H253" s="47"/>
      <c r="I253" s="47"/>
      <c r="K253" s="47"/>
      <c r="L253" s="47"/>
      <c r="M253" s="47"/>
      <c r="N253" s="47"/>
      <c r="O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E253" s="48"/>
    </row>
    <row r="254" spans="1:31" x14ac:dyDescent="0.25">
      <c r="A254" s="4"/>
      <c r="B254" s="12"/>
      <c r="H254" s="47"/>
      <c r="I254" s="47"/>
      <c r="K254" s="47"/>
      <c r="L254" s="47"/>
      <c r="M254" s="47"/>
      <c r="N254" s="47"/>
      <c r="O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E254" s="48"/>
    </row>
    <row r="255" spans="1:31" x14ac:dyDescent="0.25">
      <c r="A255" s="4"/>
      <c r="B255" s="12"/>
      <c r="H255" s="47"/>
      <c r="I255" s="47"/>
      <c r="K255" s="47"/>
      <c r="L255" s="47"/>
      <c r="M255" s="47"/>
      <c r="N255" s="47"/>
      <c r="O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E255" s="48"/>
    </row>
    <row r="256" spans="1:31" x14ac:dyDescent="0.25">
      <c r="A256" s="4"/>
      <c r="B256" s="12"/>
      <c r="H256" s="47"/>
      <c r="I256" s="47"/>
      <c r="K256" s="47"/>
      <c r="L256" s="47"/>
      <c r="M256" s="47"/>
      <c r="N256" s="47"/>
      <c r="O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E256" s="48"/>
    </row>
    <row r="257" spans="1:31" x14ac:dyDescent="0.25">
      <c r="A257" s="4"/>
      <c r="B257" s="12"/>
      <c r="E257" s="3"/>
      <c r="H257" s="47"/>
      <c r="I257" s="47"/>
      <c r="K257" s="47"/>
      <c r="L257" s="47"/>
      <c r="M257" s="47"/>
      <c r="N257" s="47"/>
      <c r="O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8"/>
    </row>
    <row r="258" spans="1:31" x14ac:dyDescent="0.25">
      <c r="A258" s="4"/>
      <c r="B258" s="12"/>
      <c r="E258" s="3"/>
      <c r="H258" s="47"/>
      <c r="I258" s="47"/>
      <c r="K258" s="47"/>
      <c r="L258" s="47"/>
      <c r="M258" s="47"/>
      <c r="N258" s="47"/>
      <c r="O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8"/>
    </row>
    <row r="259" spans="1:31" x14ac:dyDescent="0.25">
      <c r="A259" s="80"/>
      <c r="B259" s="12"/>
      <c r="C259" s="81"/>
      <c r="E259" s="83"/>
      <c r="F259" s="138"/>
      <c r="G259" s="138"/>
      <c r="H259" s="84"/>
      <c r="I259" s="84"/>
      <c r="J259" s="138"/>
      <c r="K259" s="84"/>
      <c r="L259" s="84"/>
      <c r="M259" s="84"/>
      <c r="N259" s="84"/>
      <c r="O259" s="84"/>
      <c r="P259" s="138"/>
      <c r="Q259" s="84"/>
      <c r="R259" s="84"/>
      <c r="S259" s="84"/>
      <c r="T259" s="84"/>
      <c r="U259" s="84"/>
      <c r="V259" s="84"/>
      <c r="W259" s="84"/>
      <c r="X259" s="47"/>
      <c r="Y259" s="84"/>
      <c r="Z259" s="84"/>
      <c r="AA259" s="84"/>
      <c r="AB259" s="84"/>
      <c r="AC259" s="84"/>
      <c r="AD259" s="84"/>
      <c r="AE259" s="85"/>
    </row>
    <row r="260" spans="1:31" ht="13.8" thickBot="1" x14ac:dyDescent="0.3">
      <c r="A260" s="80"/>
      <c r="B260" s="93"/>
      <c r="C260" s="81"/>
      <c r="D260" s="81"/>
      <c r="E260" s="83"/>
      <c r="F260" s="138"/>
      <c r="G260" s="138"/>
      <c r="H260" s="84"/>
      <c r="I260" s="84"/>
      <c r="J260" s="138"/>
      <c r="K260" s="84"/>
      <c r="L260" s="84"/>
      <c r="M260" s="84"/>
      <c r="N260" s="84"/>
      <c r="O260" s="84"/>
      <c r="P260" s="138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5"/>
    </row>
    <row r="261" spans="1:31" ht="13.8" thickTop="1" x14ac:dyDescent="0.25">
      <c r="A261" s="29"/>
      <c r="B261" s="93"/>
      <c r="C261" s="88"/>
      <c r="D261" s="81"/>
      <c r="E261" s="18"/>
      <c r="F261" s="139"/>
      <c r="G261" s="139"/>
      <c r="H261" s="88"/>
      <c r="I261" s="88"/>
      <c r="J261" s="139"/>
      <c r="K261" s="88"/>
      <c r="L261" s="88"/>
      <c r="M261" s="88"/>
      <c r="N261" s="88"/>
      <c r="O261" s="88"/>
      <c r="P261" s="139"/>
      <c r="Q261" s="88"/>
      <c r="R261" s="88"/>
      <c r="S261" s="88"/>
      <c r="T261" s="88"/>
      <c r="U261" s="88"/>
      <c r="V261" s="88"/>
      <c r="W261" s="88"/>
      <c r="X261" s="88"/>
      <c r="Y261" s="88"/>
      <c r="Z261" s="88"/>
      <c r="AA261" s="88"/>
      <c r="AB261" s="88"/>
      <c r="AC261" s="88"/>
      <c r="AD261" s="88"/>
      <c r="AE261" s="89"/>
    </row>
    <row r="262" spans="1:31" x14ac:dyDescent="0.25">
      <c r="A262" s="34"/>
      <c r="B262" s="95"/>
      <c r="C262" s="39"/>
      <c r="D262" s="33"/>
      <c r="E262" s="39"/>
      <c r="F262" s="140"/>
      <c r="G262" s="140"/>
      <c r="H262" s="39"/>
      <c r="I262" s="39"/>
      <c r="J262" s="140"/>
      <c r="K262" s="39"/>
      <c r="L262" s="39"/>
      <c r="M262" s="39"/>
      <c r="N262" s="39"/>
      <c r="O262" s="39"/>
      <c r="P262" s="140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91"/>
    </row>
    <row r="263" spans="1:31" x14ac:dyDescent="0.25">
      <c r="A263" s="4"/>
      <c r="B263" s="12"/>
      <c r="D263" s="39"/>
      <c r="H263" s="92"/>
      <c r="I263" s="47"/>
      <c r="K263" s="47"/>
      <c r="L263" s="47"/>
      <c r="M263" s="47"/>
      <c r="N263" s="47"/>
      <c r="O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8"/>
    </row>
    <row r="264" spans="1:31" x14ac:dyDescent="0.25">
      <c r="A264" s="4"/>
      <c r="B264" s="12"/>
      <c r="H264" s="47"/>
      <c r="I264" s="47"/>
      <c r="K264" s="47"/>
      <c r="L264" s="47"/>
      <c r="M264" s="47"/>
      <c r="N264" s="47"/>
      <c r="O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E264" s="48"/>
    </row>
    <row r="265" spans="1:31" x14ac:dyDescent="0.25">
      <c r="A265" s="4"/>
      <c r="B265" s="12"/>
      <c r="H265" s="47"/>
      <c r="I265" s="47"/>
      <c r="K265" s="47"/>
      <c r="L265" s="47"/>
      <c r="M265" s="47"/>
      <c r="N265" s="47"/>
      <c r="O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E265" s="48"/>
    </row>
    <row r="266" spans="1:31" x14ac:dyDescent="0.25">
      <c r="A266" s="4"/>
      <c r="B266" s="12"/>
      <c r="H266" s="47"/>
      <c r="I266" s="47"/>
      <c r="K266" s="47"/>
      <c r="L266" s="47"/>
      <c r="M266" s="47"/>
      <c r="N266" s="47"/>
      <c r="O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E266" s="48"/>
    </row>
    <row r="267" spans="1:31" x14ac:dyDescent="0.25">
      <c r="A267" s="4"/>
      <c r="B267" s="12"/>
      <c r="H267" s="47"/>
      <c r="I267" s="92"/>
      <c r="J267" s="147"/>
      <c r="K267" s="47"/>
      <c r="L267" s="47"/>
      <c r="M267" s="47"/>
      <c r="N267" s="47"/>
      <c r="O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E267" s="48"/>
    </row>
    <row r="268" spans="1:31" x14ac:dyDescent="0.25">
      <c r="A268" s="4"/>
      <c r="B268" s="12"/>
      <c r="H268" s="47"/>
      <c r="I268" s="47"/>
      <c r="K268" s="47"/>
      <c r="L268" s="47"/>
      <c r="N268" s="47"/>
      <c r="O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E268" s="48"/>
    </row>
    <row r="269" spans="1:31" x14ac:dyDescent="0.25">
      <c r="A269" s="4"/>
      <c r="B269" s="12"/>
      <c r="H269" s="47"/>
      <c r="I269" s="47"/>
      <c r="K269" s="47"/>
      <c r="L269" s="47"/>
      <c r="M269" s="47"/>
      <c r="N269" s="47"/>
      <c r="O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E269" s="48"/>
    </row>
    <row r="270" spans="1:31" x14ac:dyDescent="0.25">
      <c r="A270" s="4"/>
      <c r="B270" s="12"/>
      <c r="H270" s="47"/>
      <c r="I270" s="47"/>
      <c r="K270" s="47"/>
      <c r="L270" s="47"/>
      <c r="M270" s="47"/>
      <c r="N270" s="47"/>
      <c r="O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E270" s="48"/>
    </row>
    <row r="271" spans="1:31" x14ac:dyDescent="0.25">
      <c r="A271" s="4"/>
      <c r="B271" s="12"/>
      <c r="H271" s="47"/>
      <c r="I271" s="47"/>
      <c r="K271" s="47"/>
      <c r="L271" s="47"/>
      <c r="M271" s="47"/>
      <c r="N271" s="47"/>
      <c r="O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E271" s="48"/>
    </row>
    <row r="272" spans="1:31" x14ac:dyDescent="0.25">
      <c r="A272" s="4"/>
      <c r="B272" s="12"/>
      <c r="H272" s="47"/>
      <c r="I272" s="47"/>
      <c r="K272" s="47"/>
      <c r="L272" s="47"/>
      <c r="M272" s="47"/>
      <c r="N272" s="47"/>
      <c r="O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E272" s="48"/>
    </row>
    <row r="273" spans="1:31" x14ac:dyDescent="0.25">
      <c r="A273" s="4"/>
      <c r="B273" s="12"/>
      <c r="H273" s="47"/>
      <c r="I273" s="47"/>
      <c r="K273" s="47"/>
      <c r="L273" s="47"/>
      <c r="M273" s="47"/>
      <c r="N273" s="47"/>
      <c r="O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E273" s="48"/>
    </row>
    <row r="274" spans="1:31" x14ac:dyDescent="0.25">
      <c r="A274" s="4"/>
      <c r="B274" s="12"/>
      <c r="H274" s="47"/>
      <c r="I274" s="47"/>
      <c r="K274" s="47"/>
      <c r="L274" s="47"/>
      <c r="M274" s="47"/>
      <c r="N274" s="47"/>
      <c r="O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E274" s="48"/>
    </row>
    <row r="275" spans="1:31" x14ac:dyDescent="0.25">
      <c r="A275" s="4"/>
      <c r="B275" s="12"/>
      <c r="H275" s="47"/>
      <c r="I275" s="47"/>
      <c r="K275" s="47"/>
      <c r="L275" s="47"/>
      <c r="M275" s="47"/>
      <c r="N275" s="47"/>
      <c r="O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E275" s="48"/>
    </row>
    <row r="276" spans="1:31" x14ac:dyDescent="0.25">
      <c r="A276" s="4"/>
      <c r="B276" s="12"/>
      <c r="H276" s="47"/>
      <c r="I276" s="47"/>
      <c r="K276" s="47"/>
      <c r="L276" s="47"/>
      <c r="M276" s="47"/>
      <c r="N276" s="47"/>
      <c r="O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E276" s="48"/>
    </row>
    <row r="277" spans="1:31" x14ac:dyDescent="0.25">
      <c r="A277" s="4"/>
      <c r="B277" s="12"/>
      <c r="H277" s="47"/>
      <c r="I277" s="47"/>
      <c r="K277" s="47"/>
      <c r="L277" s="47"/>
      <c r="M277" s="47"/>
      <c r="N277" s="47"/>
      <c r="O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E277" s="48"/>
    </row>
    <row r="278" spans="1:31" x14ac:dyDescent="0.25">
      <c r="A278" s="4"/>
      <c r="B278" s="12"/>
      <c r="H278" s="47"/>
      <c r="I278" s="47"/>
      <c r="K278" s="47"/>
      <c r="L278" s="47"/>
      <c r="M278" s="47"/>
      <c r="N278" s="47"/>
      <c r="O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E278" s="48"/>
    </row>
    <row r="279" spans="1:31" x14ac:dyDescent="0.25">
      <c r="A279" s="4"/>
      <c r="B279" s="12"/>
      <c r="H279" s="47"/>
      <c r="I279" s="47"/>
      <c r="K279" s="47"/>
      <c r="L279" s="47"/>
      <c r="M279" s="47"/>
      <c r="N279" s="47"/>
      <c r="O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E279" s="48"/>
    </row>
    <row r="280" spans="1:31" x14ac:dyDescent="0.25">
      <c r="A280" s="4"/>
      <c r="B280" s="12"/>
      <c r="H280" s="47"/>
      <c r="I280" s="47"/>
      <c r="K280" s="47"/>
      <c r="L280" s="47"/>
      <c r="M280" s="47"/>
      <c r="N280" s="47"/>
      <c r="O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E280" s="48"/>
    </row>
    <row r="281" spans="1:31" x14ac:dyDescent="0.25">
      <c r="A281" s="4"/>
      <c r="B281" s="12"/>
      <c r="H281" s="47"/>
      <c r="I281" s="47"/>
      <c r="K281" s="47"/>
      <c r="L281" s="47"/>
      <c r="M281" s="47"/>
      <c r="N281" s="47"/>
      <c r="O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E281" s="48"/>
    </row>
    <row r="282" spans="1:31" x14ac:dyDescent="0.25">
      <c r="A282" s="4"/>
      <c r="B282" s="12"/>
      <c r="H282" s="47"/>
      <c r="I282" s="47"/>
      <c r="K282" s="47"/>
      <c r="L282" s="47"/>
      <c r="M282" s="47"/>
      <c r="N282" s="47"/>
      <c r="O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E282" s="48"/>
    </row>
    <row r="283" spans="1:31" x14ac:dyDescent="0.25">
      <c r="A283" s="4"/>
      <c r="B283" s="12"/>
      <c r="H283" s="47"/>
      <c r="I283" s="47"/>
      <c r="K283" s="47"/>
      <c r="L283" s="47"/>
      <c r="M283" s="47"/>
      <c r="N283" s="47"/>
      <c r="O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E283" s="48"/>
    </row>
    <row r="284" spans="1:31" x14ac:dyDescent="0.25">
      <c r="A284" s="4"/>
      <c r="B284" s="12"/>
      <c r="H284" s="47"/>
      <c r="I284" s="47"/>
      <c r="K284" s="47"/>
      <c r="L284" s="47"/>
      <c r="M284" s="47"/>
      <c r="N284" s="47"/>
      <c r="O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E284" s="48"/>
    </row>
    <row r="285" spans="1:31" x14ac:dyDescent="0.25">
      <c r="A285" s="4"/>
      <c r="B285" s="12"/>
      <c r="H285" s="47"/>
      <c r="I285" s="47"/>
      <c r="K285" s="47"/>
      <c r="L285" s="47"/>
      <c r="M285" s="47"/>
      <c r="N285" s="47"/>
      <c r="O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E285" s="48"/>
    </row>
    <row r="286" spans="1:31" x14ac:dyDescent="0.25">
      <c r="A286" s="4"/>
      <c r="B286" s="12"/>
      <c r="H286" s="47"/>
      <c r="I286" s="47"/>
      <c r="K286" s="47"/>
      <c r="L286" s="47"/>
      <c r="M286" s="47"/>
      <c r="N286" s="47"/>
      <c r="O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E286" s="48"/>
    </row>
    <row r="287" spans="1:31" x14ac:dyDescent="0.25">
      <c r="A287" s="4"/>
      <c r="B287" s="12"/>
      <c r="H287" s="47"/>
      <c r="I287" s="47"/>
      <c r="K287" s="47"/>
      <c r="L287" s="47"/>
      <c r="M287" s="47"/>
      <c r="N287" s="47"/>
      <c r="O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E287" s="48"/>
    </row>
    <row r="288" spans="1:31" x14ac:dyDescent="0.25">
      <c r="A288" s="4"/>
      <c r="B288" s="12"/>
      <c r="H288" s="47"/>
      <c r="I288" s="47"/>
      <c r="K288" s="47"/>
      <c r="L288" s="47"/>
      <c r="M288" s="47"/>
      <c r="N288" s="47"/>
      <c r="O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E288" s="48"/>
    </row>
    <row r="289" spans="1:31" x14ac:dyDescent="0.25">
      <c r="A289" s="4"/>
      <c r="B289" s="12"/>
      <c r="H289" s="47"/>
      <c r="I289" s="47"/>
      <c r="K289" s="47"/>
      <c r="L289" s="47"/>
      <c r="M289" s="47"/>
      <c r="N289" s="47"/>
      <c r="O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  <c r="AE289" s="48"/>
    </row>
    <row r="290" spans="1:31" x14ac:dyDescent="0.25">
      <c r="A290" s="4"/>
      <c r="B290" s="12"/>
      <c r="H290" s="47"/>
      <c r="I290" s="47"/>
      <c r="K290" s="47"/>
      <c r="L290" s="47"/>
      <c r="M290" s="47"/>
      <c r="N290" s="47"/>
      <c r="O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E290" s="48"/>
    </row>
    <row r="291" spans="1:31" x14ac:dyDescent="0.25">
      <c r="A291" s="4"/>
      <c r="B291" s="12"/>
      <c r="H291" s="47"/>
      <c r="I291" s="47"/>
      <c r="K291" s="47"/>
      <c r="L291" s="47"/>
      <c r="M291" s="47"/>
      <c r="N291" s="47"/>
      <c r="O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E291" s="48"/>
    </row>
    <row r="292" spans="1:31" x14ac:dyDescent="0.25">
      <c r="A292" s="4"/>
      <c r="B292" s="12"/>
      <c r="H292" s="47"/>
      <c r="I292" s="47"/>
      <c r="K292" s="47"/>
      <c r="L292" s="47"/>
      <c r="M292" s="47"/>
      <c r="N292" s="47"/>
      <c r="O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E292" s="48"/>
    </row>
    <row r="293" spans="1:31" x14ac:dyDescent="0.25">
      <c r="A293" s="4"/>
      <c r="B293" s="12"/>
      <c r="H293" s="47"/>
      <c r="I293" s="47"/>
      <c r="K293" s="47"/>
      <c r="L293" s="47"/>
      <c r="M293" s="47"/>
      <c r="N293" s="47"/>
      <c r="O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E293" s="48"/>
    </row>
    <row r="294" spans="1:31" x14ac:dyDescent="0.25">
      <c r="A294" s="4"/>
      <c r="B294" s="12"/>
      <c r="H294" s="47"/>
      <c r="I294" s="47"/>
      <c r="K294" s="47"/>
      <c r="L294" s="47"/>
      <c r="M294" s="47"/>
      <c r="N294" s="47"/>
      <c r="O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  <c r="AE294" s="48"/>
    </row>
    <row r="295" spans="1:31" x14ac:dyDescent="0.25">
      <c r="A295" s="4"/>
      <c r="B295" s="12"/>
      <c r="H295" s="47"/>
      <c r="I295" s="47"/>
      <c r="K295" s="47"/>
      <c r="L295" s="47"/>
      <c r="M295" s="47"/>
      <c r="N295" s="47"/>
      <c r="O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47"/>
      <c r="AE295" s="48"/>
    </row>
    <row r="296" spans="1:31" x14ac:dyDescent="0.25">
      <c r="A296" s="4"/>
      <c r="B296" s="12"/>
      <c r="E296" s="3"/>
      <c r="H296" s="47"/>
      <c r="I296" s="47"/>
      <c r="K296" s="47"/>
      <c r="L296" s="47"/>
      <c r="M296" s="47"/>
      <c r="N296" s="47"/>
      <c r="O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  <c r="AC296" s="47"/>
      <c r="AD296" s="47"/>
      <c r="AE296" s="48"/>
    </row>
    <row r="297" spans="1:31" x14ac:dyDescent="0.25">
      <c r="A297" s="4"/>
      <c r="B297" s="12"/>
      <c r="E297" s="3"/>
      <c r="H297" s="47"/>
      <c r="I297" s="47"/>
      <c r="K297" s="47"/>
      <c r="L297" s="47"/>
      <c r="M297" s="47"/>
      <c r="N297" s="47"/>
      <c r="O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  <c r="AD297" s="47"/>
      <c r="AE297" s="48"/>
    </row>
    <row r="298" spans="1:31" x14ac:dyDescent="0.25">
      <c r="A298" s="80"/>
      <c r="B298" s="12"/>
      <c r="C298" s="81"/>
      <c r="E298" s="83"/>
      <c r="F298" s="138"/>
      <c r="G298" s="138"/>
      <c r="H298" s="84"/>
      <c r="I298" s="84"/>
      <c r="J298" s="138"/>
      <c r="K298" s="84"/>
      <c r="L298" s="84"/>
      <c r="M298" s="84"/>
      <c r="N298" s="84"/>
      <c r="O298" s="84"/>
      <c r="P298" s="138"/>
      <c r="Q298" s="84"/>
      <c r="R298" s="84"/>
      <c r="S298" s="84"/>
      <c r="T298" s="84"/>
      <c r="U298" s="84"/>
      <c r="V298" s="84"/>
      <c r="W298" s="84"/>
      <c r="X298" s="47"/>
      <c r="Y298" s="84"/>
      <c r="Z298" s="84"/>
      <c r="AA298" s="84"/>
      <c r="AB298" s="84"/>
      <c r="AC298" s="84"/>
      <c r="AD298" s="84"/>
      <c r="AE298" s="85"/>
    </row>
    <row r="299" spans="1:31" ht="13.8" thickBot="1" x14ac:dyDescent="0.3">
      <c r="A299" s="80"/>
      <c r="B299" s="93"/>
      <c r="C299" s="81"/>
      <c r="D299" s="81"/>
      <c r="E299" s="83"/>
      <c r="F299" s="138"/>
      <c r="G299" s="138"/>
      <c r="H299" s="84"/>
      <c r="I299" s="84"/>
      <c r="J299" s="138"/>
      <c r="K299" s="84"/>
      <c r="L299" s="84"/>
      <c r="M299" s="84"/>
      <c r="N299" s="84"/>
      <c r="O299" s="84"/>
      <c r="P299" s="138"/>
      <c r="Q299" s="84"/>
      <c r="R299" s="84"/>
      <c r="S299" s="84"/>
      <c r="T299" s="84"/>
      <c r="U299" s="84"/>
      <c r="V299" s="84"/>
      <c r="W299" s="84"/>
      <c r="X299" s="84"/>
      <c r="Y299" s="84"/>
      <c r="Z299" s="84"/>
      <c r="AA299" s="84"/>
      <c r="AB299" s="84"/>
      <c r="AC299" s="84"/>
      <c r="AD299" s="84"/>
      <c r="AE299" s="85"/>
    </row>
    <row r="300" spans="1:31" ht="13.8" thickTop="1" x14ac:dyDescent="0.25">
      <c r="A300" s="29"/>
      <c r="B300" s="93"/>
      <c r="C300" s="88"/>
      <c r="D300" s="81"/>
      <c r="E300" s="17"/>
      <c r="F300" s="139"/>
      <c r="G300" s="139"/>
      <c r="H300" s="88"/>
      <c r="I300" s="88"/>
      <c r="J300" s="139"/>
      <c r="K300" s="88"/>
      <c r="L300" s="88"/>
      <c r="M300" s="88"/>
      <c r="N300" s="88"/>
      <c r="O300" s="88"/>
      <c r="P300" s="139"/>
      <c r="Q300" s="88"/>
      <c r="R300" s="88"/>
      <c r="S300" s="88"/>
      <c r="T300" s="88"/>
      <c r="U300" s="88"/>
      <c r="V300" s="88"/>
      <c r="W300" s="88"/>
      <c r="X300" s="88"/>
      <c r="Y300" s="88"/>
      <c r="Z300" s="88"/>
      <c r="AA300" s="88"/>
      <c r="AB300" s="88"/>
      <c r="AC300" s="88"/>
      <c r="AD300" s="88"/>
      <c r="AE300" s="89"/>
    </row>
    <row r="301" spans="1:31" x14ac:dyDescent="0.25">
      <c r="A301" s="34"/>
      <c r="B301" s="95"/>
      <c r="C301" s="39"/>
      <c r="D301" s="33"/>
      <c r="E301" s="39"/>
      <c r="F301" s="140"/>
      <c r="G301" s="140"/>
      <c r="H301" s="39"/>
      <c r="I301" s="39"/>
      <c r="J301" s="140"/>
      <c r="K301" s="39"/>
      <c r="L301" s="39"/>
      <c r="M301" s="39"/>
      <c r="N301" s="39"/>
      <c r="O301" s="39"/>
      <c r="P301" s="140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91"/>
    </row>
    <row r="302" spans="1:31" x14ac:dyDescent="0.25">
      <c r="A302" s="4"/>
      <c r="B302" s="12"/>
      <c r="D302" s="39"/>
      <c r="H302" s="92"/>
      <c r="I302" s="47"/>
      <c r="K302" s="47"/>
      <c r="L302" s="47"/>
      <c r="M302" s="47"/>
      <c r="N302" s="47"/>
      <c r="O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7"/>
      <c r="AE302" s="48"/>
    </row>
    <row r="303" spans="1:31" x14ac:dyDescent="0.25">
      <c r="A303" s="4"/>
      <c r="B303" s="12"/>
      <c r="H303" s="47"/>
      <c r="I303" s="47"/>
      <c r="K303" s="47"/>
      <c r="L303" s="47"/>
      <c r="M303" s="47"/>
      <c r="N303" s="47"/>
      <c r="O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E303" s="48"/>
    </row>
    <row r="304" spans="1:31" x14ac:dyDescent="0.25">
      <c r="A304" s="4"/>
      <c r="B304" s="12"/>
      <c r="H304" s="47"/>
      <c r="I304" s="47"/>
      <c r="K304" s="47"/>
      <c r="L304" s="47"/>
      <c r="M304" s="47"/>
      <c r="N304" s="47"/>
      <c r="O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47"/>
      <c r="AE304" s="48"/>
    </row>
    <row r="305" spans="1:31" x14ac:dyDescent="0.25">
      <c r="A305" s="4"/>
      <c r="B305" s="12"/>
      <c r="H305" s="47"/>
      <c r="I305" s="47"/>
      <c r="K305" s="47"/>
      <c r="L305" s="47"/>
      <c r="M305" s="47"/>
      <c r="N305" s="47"/>
      <c r="O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E305" s="48"/>
    </row>
    <row r="306" spans="1:31" x14ac:dyDescent="0.25">
      <c r="A306" s="4"/>
      <c r="B306" s="12"/>
      <c r="H306" s="47"/>
      <c r="I306" s="92"/>
      <c r="J306" s="147"/>
      <c r="K306" s="47"/>
      <c r="L306" s="47"/>
      <c r="M306" s="47"/>
      <c r="N306" s="47"/>
      <c r="O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E306" s="48"/>
    </row>
    <row r="307" spans="1:31" x14ac:dyDescent="0.25">
      <c r="A307" s="4"/>
      <c r="B307" s="12"/>
      <c r="H307" s="47"/>
      <c r="I307" s="47"/>
      <c r="K307" s="47"/>
      <c r="L307" s="47"/>
      <c r="M307" s="47"/>
      <c r="N307" s="47"/>
      <c r="O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  <c r="AE307" s="48"/>
    </row>
    <row r="308" spans="1:31" x14ac:dyDescent="0.25">
      <c r="A308" s="4"/>
      <c r="B308" s="12"/>
      <c r="H308" s="47"/>
      <c r="I308" s="47"/>
      <c r="K308" s="47"/>
      <c r="L308" s="47"/>
      <c r="M308" s="47"/>
      <c r="N308" s="47"/>
      <c r="O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E308" s="48"/>
    </row>
    <row r="309" spans="1:31" x14ac:dyDescent="0.25">
      <c r="A309" s="4"/>
      <c r="B309" s="12"/>
      <c r="H309" s="47"/>
      <c r="I309" s="47"/>
      <c r="K309" s="47"/>
      <c r="L309" s="47"/>
      <c r="M309" s="47"/>
      <c r="N309" s="47"/>
      <c r="O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E309" s="48"/>
    </row>
    <row r="310" spans="1:31" x14ac:dyDescent="0.25">
      <c r="A310" s="4"/>
      <c r="B310" s="12"/>
      <c r="H310" s="47"/>
      <c r="I310" s="47"/>
      <c r="K310" s="47"/>
      <c r="L310" s="47"/>
      <c r="M310" s="47"/>
      <c r="N310" s="47"/>
      <c r="O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E310" s="48"/>
    </row>
    <row r="311" spans="1:31" x14ac:dyDescent="0.25">
      <c r="A311" s="4"/>
      <c r="B311" s="12"/>
      <c r="H311" s="47"/>
      <c r="I311" s="47"/>
      <c r="K311" s="47"/>
      <c r="L311" s="47"/>
      <c r="M311" s="47"/>
      <c r="N311" s="47"/>
      <c r="O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47"/>
      <c r="AE311" s="48"/>
    </row>
    <row r="312" spans="1:31" x14ac:dyDescent="0.25">
      <c r="A312" s="4"/>
      <c r="B312" s="12"/>
      <c r="H312" s="47"/>
      <c r="I312" s="47"/>
      <c r="K312" s="47"/>
      <c r="L312" s="47"/>
      <c r="M312" s="47"/>
      <c r="N312" s="47"/>
      <c r="O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E312" s="48"/>
    </row>
    <row r="313" spans="1:31" x14ac:dyDescent="0.25">
      <c r="A313" s="4"/>
      <c r="B313" s="12"/>
      <c r="H313" s="47"/>
      <c r="I313" s="47"/>
      <c r="K313" s="47"/>
      <c r="L313" s="47"/>
      <c r="M313" s="47"/>
      <c r="N313" s="47"/>
      <c r="O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E313" s="48"/>
    </row>
    <row r="314" spans="1:31" x14ac:dyDescent="0.25">
      <c r="A314" s="4"/>
      <c r="B314" s="12"/>
      <c r="H314" s="47"/>
      <c r="I314" s="47"/>
      <c r="K314" s="47"/>
      <c r="L314" s="47"/>
      <c r="M314" s="47"/>
      <c r="N314" s="47"/>
      <c r="O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  <c r="AC314" s="47"/>
      <c r="AE314" s="48"/>
    </row>
    <row r="315" spans="1:31" x14ac:dyDescent="0.25">
      <c r="A315" s="4"/>
      <c r="B315" s="12"/>
      <c r="H315" s="47"/>
      <c r="I315" s="47"/>
      <c r="K315" s="47"/>
      <c r="L315" s="47"/>
      <c r="N315" s="47"/>
      <c r="O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E315" s="48"/>
    </row>
    <row r="316" spans="1:31" x14ac:dyDescent="0.25">
      <c r="A316" s="4"/>
      <c r="B316" s="12"/>
      <c r="H316" s="47"/>
      <c r="I316" s="47"/>
      <c r="K316" s="47"/>
      <c r="L316" s="47"/>
      <c r="M316" s="47"/>
      <c r="N316" s="47"/>
      <c r="O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  <c r="AE316" s="48"/>
    </row>
    <row r="317" spans="1:31" x14ac:dyDescent="0.25">
      <c r="A317" s="4"/>
      <c r="B317" s="12"/>
      <c r="H317" s="47"/>
      <c r="I317" s="47"/>
      <c r="K317" s="47"/>
      <c r="L317" s="47"/>
      <c r="M317" s="47"/>
      <c r="N317" s="47"/>
      <c r="O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E317" s="48"/>
    </row>
    <row r="318" spans="1:31" x14ac:dyDescent="0.25">
      <c r="A318" s="4"/>
      <c r="B318" s="12"/>
      <c r="H318" s="47"/>
      <c r="I318" s="47"/>
      <c r="K318" s="47"/>
      <c r="L318" s="47"/>
      <c r="M318" s="47"/>
      <c r="N318" s="47"/>
      <c r="O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  <c r="AE318" s="48"/>
    </row>
    <row r="319" spans="1:31" x14ac:dyDescent="0.25">
      <c r="A319" s="4"/>
      <c r="B319" s="12"/>
      <c r="H319" s="47"/>
      <c r="I319" s="47"/>
      <c r="K319" s="47"/>
      <c r="L319" s="47"/>
      <c r="M319" s="47"/>
      <c r="N319" s="47"/>
      <c r="O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47"/>
      <c r="AE319" s="48"/>
    </row>
    <row r="320" spans="1:31" x14ac:dyDescent="0.25">
      <c r="A320" s="4"/>
      <c r="B320" s="12"/>
      <c r="H320" s="47"/>
      <c r="I320" s="47"/>
      <c r="K320" s="47"/>
      <c r="L320" s="47"/>
      <c r="M320" s="47"/>
      <c r="N320" s="47"/>
      <c r="O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47"/>
      <c r="AE320" s="48"/>
    </row>
    <row r="321" spans="1:31" x14ac:dyDescent="0.25">
      <c r="A321" s="4"/>
      <c r="B321" s="12"/>
      <c r="H321" s="47"/>
      <c r="I321" s="47"/>
      <c r="K321" s="47"/>
      <c r="L321" s="47"/>
      <c r="M321" s="47"/>
      <c r="N321" s="47"/>
      <c r="O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47"/>
      <c r="AE321" s="48"/>
    </row>
    <row r="322" spans="1:31" x14ac:dyDescent="0.25">
      <c r="A322" s="4"/>
      <c r="B322" s="12"/>
      <c r="H322" s="47"/>
      <c r="I322" s="47"/>
      <c r="K322" s="47"/>
      <c r="L322" s="47"/>
      <c r="M322" s="47"/>
      <c r="N322" s="47"/>
      <c r="O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E322" s="48"/>
    </row>
    <row r="323" spans="1:31" x14ac:dyDescent="0.25">
      <c r="A323" s="4"/>
      <c r="B323" s="12"/>
      <c r="H323" s="47"/>
      <c r="I323" s="47"/>
      <c r="K323" s="47"/>
      <c r="L323" s="47"/>
      <c r="M323" s="47"/>
      <c r="N323" s="47"/>
      <c r="O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47"/>
      <c r="AE323" s="48"/>
    </row>
    <row r="324" spans="1:31" x14ac:dyDescent="0.25">
      <c r="A324" s="4"/>
      <c r="B324" s="12"/>
      <c r="H324" s="47"/>
      <c r="I324" s="47"/>
      <c r="K324" s="47"/>
      <c r="L324" s="47"/>
      <c r="M324" s="47"/>
      <c r="N324" s="47"/>
      <c r="O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47"/>
      <c r="AE324" s="48"/>
    </row>
    <row r="325" spans="1:31" x14ac:dyDescent="0.25">
      <c r="A325" s="4"/>
      <c r="B325" s="12"/>
      <c r="H325" s="47"/>
      <c r="I325" s="47"/>
      <c r="K325" s="47"/>
      <c r="L325" s="47"/>
      <c r="M325" s="47"/>
      <c r="N325" s="47"/>
      <c r="O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47"/>
      <c r="AE325" s="48"/>
    </row>
    <row r="326" spans="1:31" x14ac:dyDescent="0.25">
      <c r="A326" s="4"/>
      <c r="B326" s="12"/>
      <c r="I326" s="47"/>
      <c r="K326" s="47"/>
      <c r="L326" s="47"/>
      <c r="M326" s="47"/>
      <c r="N326" s="47"/>
      <c r="O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47"/>
      <c r="AE326" s="48"/>
    </row>
    <row r="327" spans="1:31" x14ac:dyDescent="0.25">
      <c r="A327" s="4"/>
      <c r="B327" s="12"/>
      <c r="H327" s="47"/>
      <c r="I327" s="47"/>
      <c r="K327" s="47"/>
      <c r="L327" s="47"/>
      <c r="M327" s="47"/>
      <c r="N327" s="47"/>
      <c r="O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7"/>
      <c r="AE327" s="48"/>
    </row>
    <row r="328" spans="1:31" x14ac:dyDescent="0.25">
      <c r="A328" s="4"/>
      <c r="B328" s="12"/>
      <c r="H328" s="47"/>
      <c r="I328" s="47"/>
      <c r="K328" s="47"/>
      <c r="L328" s="47"/>
      <c r="M328" s="47"/>
      <c r="N328" s="47"/>
      <c r="O328" s="47"/>
      <c r="Q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47"/>
      <c r="AE328" s="48"/>
    </row>
    <row r="329" spans="1:31" x14ac:dyDescent="0.25">
      <c r="A329" s="4"/>
      <c r="B329" s="12"/>
      <c r="H329" s="47"/>
      <c r="I329" s="47"/>
      <c r="K329" s="47"/>
      <c r="L329" s="47"/>
      <c r="M329" s="47"/>
      <c r="N329" s="47"/>
      <c r="O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  <c r="AE329" s="48"/>
    </row>
    <row r="330" spans="1:31" x14ac:dyDescent="0.25">
      <c r="A330" s="4"/>
      <c r="B330" s="12"/>
      <c r="H330" s="47"/>
      <c r="I330" s="47"/>
      <c r="K330" s="47"/>
      <c r="L330" s="47"/>
      <c r="M330" s="47"/>
      <c r="N330" s="47"/>
      <c r="O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  <c r="AE330" s="48"/>
    </row>
    <row r="331" spans="1:31" x14ac:dyDescent="0.25">
      <c r="A331" s="4"/>
      <c r="B331" s="12"/>
      <c r="H331" s="47"/>
      <c r="I331" s="47"/>
      <c r="K331" s="47"/>
      <c r="L331" s="47"/>
      <c r="M331" s="47"/>
      <c r="N331" s="47"/>
      <c r="O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47"/>
      <c r="AE331" s="48"/>
    </row>
    <row r="332" spans="1:31" x14ac:dyDescent="0.25">
      <c r="A332" s="4"/>
      <c r="B332" s="12"/>
      <c r="H332" s="47"/>
      <c r="I332" s="47"/>
      <c r="K332" s="47"/>
      <c r="L332" s="47"/>
      <c r="M332" s="47"/>
      <c r="N332" s="47"/>
      <c r="O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47"/>
      <c r="AE332" s="48"/>
    </row>
    <row r="333" spans="1:31" x14ac:dyDescent="0.25">
      <c r="A333" s="4"/>
      <c r="B333" s="12"/>
      <c r="H333" s="47"/>
      <c r="I333" s="47"/>
      <c r="K333" s="47"/>
      <c r="L333" s="47"/>
      <c r="M333" s="47"/>
      <c r="N333" s="47"/>
      <c r="O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47"/>
      <c r="AE333" s="48"/>
    </row>
    <row r="334" spans="1:31" x14ac:dyDescent="0.25">
      <c r="A334" s="4"/>
      <c r="B334" s="12"/>
      <c r="H334" s="47"/>
      <c r="I334" s="47"/>
      <c r="K334" s="47"/>
      <c r="L334" s="47"/>
      <c r="M334" s="47"/>
      <c r="N334" s="47"/>
      <c r="O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47"/>
      <c r="AE334" s="48"/>
    </row>
    <row r="335" spans="1:31" x14ac:dyDescent="0.25">
      <c r="A335" s="4"/>
      <c r="B335" s="12"/>
      <c r="E335" s="3"/>
      <c r="H335" s="47"/>
      <c r="I335" s="47"/>
      <c r="K335" s="47"/>
      <c r="L335" s="47"/>
      <c r="M335" s="47"/>
      <c r="N335" s="47"/>
      <c r="O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  <c r="AE335" s="48"/>
    </row>
    <row r="336" spans="1:31" x14ac:dyDescent="0.25">
      <c r="A336" s="4"/>
      <c r="B336" s="12"/>
      <c r="E336" s="3"/>
      <c r="H336" s="47"/>
      <c r="I336" s="47"/>
      <c r="K336" s="47"/>
      <c r="L336" s="47"/>
      <c r="M336" s="47"/>
      <c r="N336" s="47"/>
      <c r="O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  <c r="AC336" s="47"/>
      <c r="AD336" s="47"/>
      <c r="AE336" s="48"/>
    </row>
    <row r="337" spans="1:31" x14ac:dyDescent="0.25">
      <c r="A337" s="80"/>
      <c r="B337" s="12"/>
      <c r="C337" s="81"/>
      <c r="E337" s="83"/>
      <c r="F337" s="138"/>
      <c r="G337" s="138"/>
      <c r="H337" s="84"/>
      <c r="I337" s="84"/>
      <c r="J337" s="138"/>
      <c r="K337" s="84"/>
      <c r="L337" s="84"/>
      <c r="M337" s="84"/>
      <c r="N337" s="84"/>
      <c r="O337" s="84"/>
      <c r="P337" s="138"/>
      <c r="Q337" s="84"/>
      <c r="R337" s="84"/>
      <c r="S337" s="84"/>
      <c r="T337" s="84"/>
      <c r="U337" s="84"/>
      <c r="V337" s="84"/>
      <c r="W337" s="84"/>
      <c r="X337" s="47"/>
      <c r="Y337" s="84"/>
      <c r="Z337" s="84"/>
      <c r="AA337" s="84"/>
      <c r="AB337" s="84"/>
      <c r="AC337" s="84"/>
      <c r="AD337" s="84"/>
      <c r="AE337" s="85"/>
    </row>
    <row r="338" spans="1:31" ht="13.8" thickBot="1" x14ac:dyDescent="0.3">
      <c r="A338" s="80"/>
      <c r="B338" s="93"/>
      <c r="C338" s="81"/>
      <c r="D338" s="81"/>
      <c r="E338" s="83"/>
      <c r="F338" s="138"/>
      <c r="G338" s="138"/>
      <c r="H338" s="84"/>
      <c r="I338" s="84"/>
      <c r="J338" s="138"/>
      <c r="K338" s="84"/>
      <c r="L338" s="84"/>
      <c r="M338" s="84"/>
      <c r="N338" s="84"/>
      <c r="O338" s="84"/>
      <c r="P338" s="138"/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  <c r="AB338" s="84"/>
      <c r="AC338" s="84"/>
      <c r="AD338" s="84"/>
      <c r="AE338" s="85"/>
    </row>
    <row r="339" spans="1:31" ht="13.8" thickTop="1" x14ac:dyDescent="0.25">
      <c r="A339" s="29"/>
      <c r="B339" s="93"/>
      <c r="C339" s="88"/>
      <c r="D339" s="81"/>
      <c r="E339" s="17"/>
      <c r="F339" s="139"/>
      <c r="G339" s="139"/>
      <c r="H339" s="88"/>
      <c r="I339" s="88"/>
      <c r="J339" s="139"/>
      <c r="K339" s="88"/>
      <c r="L339" s="88"/>
      <c r="M339" s="88"/>
      <c r="N339" s="88"/>
      <c r="O339" s="88"/>
      <c r="P339" s="139"/>
      <c r="Q339" s="88"/>
      <c r="R339" s="88"/>
      <c r="S339" s="88"/>
      <c r="T339" s="88"/>
      <c r="U339" s="88"/>
      <c r="V339" s="88"/>
      <c r="W339" s="88"/>
      <c r="X339" s="88"/>
      <c r="Y339" s="88"/>
      <c r="Z339" s="88"/>
      <c r="AA339" s="88"/>
      <c r="AB339" s="88"/>
      <c r="AC339" s="88"/>
      <c r="AD339" s="88"/>
      <c r="AE339" s="89"/>
    </row>
    <row r="340" spans="1:31" x14ac:dyDescent="0.25">
      <c r="A340" s="34"/>
      <c r="B340" s="95"/>
      <c r="C340" s="39"/>
      <c r="D340" s="33"/>
      <c r="E340" s="39"/>
      <c r="F340" s="140"/>
      <c r="G340" s="140"/>
      <c r="H340" s="39"/>
      <c r="I340" s="39"/>
      <c r="J340" s="140"/>
      <c r="K340" s="39"/>
      <c r="L340" s="39"/>
      <c r="M340" s="39"/>
      <c r="N340" s="39"/>
      <c r="O340" s="39"/>
      <c r="P340" s="140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91"/>
    </row>
    <row r="341" spans="1:31" x14ac:dyDescent="0.25">
      <c r="A341" s="4"/>
      <c r="B341" s="12"/>
      <c r="D341" s="39"/>
      <c r="H341" s="92"/>
      <c r="I341" s="47"/>
      <c r="K341" s="47"/>
      <c r="L341" s="47"/>
      <c r="M341" s="47"/>
      <c r="N341" s="47"/>
      <c r="O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  <c r="AE341" s="48"/>
    </row>
    <row r="342" spans="1:31" x14ac:dyDescent="0.25">
      <c r="A342" s="4"/>
      <c r="B342" s="12"/>
      <c r="H342" s="47"/>
      <c r="I342" s="47"/>
      <c r="K342" s="47"/>
      <c r="L342" s="47"/>
      <c r="M342" s="47"/>
      <c r="N342" s="47"/>
      <c r="O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E342" s="48"/>
    </row>
    <row r="343" spans="1:31" x14ac:dyDescent="0.25">
      <c r="A343" s="4"/>
      <c r="B343" s="12"/>
      <c r="H343" s="47"/>
      <c r="I343" s="47"/>
      <c r="K343" s="47"/>
      <c r="L343" s="47"/>
      <c r="M343" s="47"/>
      <c r="N343" s="47"/>
      <c r="O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E343" s="48"/>
    </row>
    <row r="344" spans="1:31" x14ac:dyDescent="0.25">
      <c r="A344" s="4"/>
      <c r="B344" s="12"/>
      <c r="H344" s="47"/>
      <c r="I344" s="47"/>
      <c r="K344" s="47"/>
      <c r="L344" s="47"/>
      <c r="M344" s="47"/>
      <c r="N344" s="47"/>
      <c r="O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47"/>
      <c r="AE344" s="48"/>
    </row>
    <row r="345" spans="1:31" x14ac:dyDescent="0.25">
      <c r="A345" s="4"/>
      <c r="B345" s="12"/>
      <c r="H345" s="47"/>
      <c r="I345" s="92"/>
      <c r="J345" s="147"/>
      <c r="K345" s="47"/>
      <c r="L345" s="47"/>
      <c r="M345" s="47"/>
      <c r="N345" s="47"/>
      <c r="O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  <c r="AE345" s="48"/>
    </row>
    <row r="346" spans="1:31" x14ac:dyDescent="0.25">
      <c r="A346" s="4"/>
      <c r="B346" s="12"/>
      <c r="H346" s="47"/>
      <c r="I346" s="47"/>
      <c r="K346" s="47"/>
      <c r="L346" s="47"/>
      <c r="M346" s="47"/>
      <c r="N346" s="47"/>
      <c r="O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47"/>
      <c r="AE346" s="48"/>
    </row>
    <row r="347" spans="1:31" x14ac:dyDescent="0.25">
      <c r="A347" s="4"/>
      <c r="B347" s="12"/>
      <c r="H347" s="47"/>
      <c r="I347" s="47"/>
      <c r="K347" s="47"/>
      <c r="L347" s="47"/>
      <c r="M347" s="47"/>
      <c r="N347" s="47"/>
      <c r="O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  <c r="AC347" s="47"/>
      <c r="AE347" s="48"/>
    </row>
    <row r="348" spans="1:31" x14ac:dyDescent="0.25">
      <c r="A348" s="4"/>
      <c r="B348" s="12"/>
      <c r="H348" s="47"/>
      <c r="I348" s="47"/>
      <c r="K348" s="47"/>
      <c r="L348" s="47"/>
      <c r="M348" s="47"/>
      <c r="N348" s="47"/>
      <c r="O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E348" s="48"/>
    </row>
    <row r="349" spans="1:31" x14ac:dyDescent="0.25">
      <c r="A349" s="4"/>
      <c r="B349" s="12"/>
      <c r="H349" s="47"/>
      <c r="I349" s="47"/>
      <c r="K349" s="47"/>
      <c r="L349" s="47"/>
      <c r="M349" s="47"/>
      <c r="N349" s="47"/>
      <c r="O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  <c r="AE349" s="48"/>
    </row>
    <row r="350" spans="1:31" x14ac:dyDescent="0.25">
      <c r="A350" s="4"/>
      <c r="B350" s="12"/>
      <c r="H350" s="47"/>
      <c r="I350" s="47"/>
      <c r="K350" s="47"/>
      <c r="L350" s="47"/>
      <c r="M350" s="47"/>
      <c r="N350" s="47"/>
      <c r="O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E350" s="48"/>
    </row>
    <row r="351" spans="1:31" x14ac:dyDescent="0.25">
      <c r="A351" s="4"/>
      <c r="B351" s="12"/>
      <c r="H351" s="47"/>
      <c r="I351" s="47"/>
      <c r="K351" s="47"/>
      <c r="L351" s="47"/>
      <c r="M351" s="47"/>
      <c r="N351" s="47"/>
      <c r="O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  <c r="AE351" s="48"/>
    </row>
    <row r="352" spans="1:31" x14ac:dyDescent="0.25">
      <c r="A352" s="4"/>
      <c r="B352" s="12"/>
      <c r="H352" s="47"/>
      <c r="I352" s="47"/>
      <c r="K352" s="47"/>
      <c r="L352" s="47"/>
      <c r="M352" s="47"/>
      <c r="N352" s="47"/>
      <c r="O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  <c r="AE352" s="48"/>
    </row>
    <row r="353" spans="1:31" x14ac:dyDescent="0.25">
      <c r="A353" s="4"/>
      <c r="B353" s="12"/>
      <c r="H353" s="47"/>
      <c r="I353" s="47"/>
      <c r="K353" s="47"/>
      <c r="L353" s="47"/>
      <c r="M353" s="47"/>
      <c r="N353" s="47"/>
      <c r="O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E353" s="48"/>
    </row>
    <row r="354" spans="1:31" x14ac:dyDescent="0.25">
      <c r="A354" s="4"/>
      <c r="B354" s="12"/>
      <c r="H354" s="47"/>
      <c r="I354" s="47"/>
      <c r="K354" s="47"/>
      <c r="L354" s="47"/>
      <c r="M354" s="47"/>
      <c r="N354" s="47"/>
      <c r="O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E354" s="48"/>
    </row>
    <row r="355" spans="1:31" x14ac:dyDescent="0.25">
      <c r="A355" s="4"/>
      <c r="B355" s="12"/>
      <c r="H355" s="47"/>
      <c r="I355" s="47"/>
      <c r="K355" s="47"/>
      <c r="L355" s="47"/>
      <c r="M355" s="47"/>
      <c r="N355" s="47"/>
      <c r="O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E355" s="48"/>
    </row>
    <row r="356" spans="1:31" x14ac:dyDescent="0.25">
      <c r="A356" s="4"/>
      <c r="B356" s="12"/>
      <c r="H356" s="47"/>
      <c r="I356" s="47"/>
      <c r="K356" s="47"/>
      <c r="L356" s="47"/>
      <c r="M356" s="47"/>
      <c r="N356" s="47"/>
      <c r="O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E356" s="48"/>
    </row>
    <row r="357" spans="1:31" x14ac:dyDescent="0.25">
      <c r="A357" s="4"/>
      <c r="B357" s="12"/>
      <c r="H357" s="47"/>
      <c r="I357" s="47"/>
      <c r="K357" s="47"/>
      <c r="L357" s="47"/>
      <c r="M357" s="47"/>
      <c r="N357" s="47"/>
      <c r="O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E357" s="48"/>
    </row>
    <row r="358" spans="1:31" x14ac:dyDescent="0.25">
      <c r="A358" s="4"/>
      <c r="B358" s="12"/>
      <c r="H358" s="47"/>
      <c r="I358" s="47"/>
      <c r="K358" s="47"/>
      <c r="L358" s="47"/>
      <c r="M358" s="47"/>
      <c r="N358" s="47"/>
      <c r="O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E358" s="48"/>
    </row>
    <row r="359" spans="1:31" x14ac:dyDescent="0.25">
      <c r="A359" s="4"/>
      <c r="B359" s="12"/>
      <c r="H359" s="47"/>
      <c r="I359" s="47"/>
      <c r="K359" s="47"/>
      <c r="L359" s="47"/>
      <c r="M359" s="47"/>
      <c r="N359" s="47"/>
      <c r="O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  <c r="AE359" s="48"/>
    </row>
    <row r="360" spans="1:31" x14ac:dyDescent="0.25">
      <c r="A360" s="4"/>
      <c r="B360" s="12"/>
      <c r="H360" s="47"/>
      <c r="I360" s="47"/>
      <c r="K360" s="47"/>
      <c r="L360" s="47"/>
      <c r="M360" s="47"/>
      <c r="N360" s="47"/>
      <c r="O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  <c r="AE360" s="48"/>
    </row>
    <row r="361" spans="1:31" x14ac:dyDescent="0.25">
      <c r="A361" s="4"/>
      <c r="B361" s="12"/>
      <c r="H361" s="47"/>
      <c r="I361" s="47"/>
      <c r="K361" s="47"/>
      <c r="L361" s="47"/>
      <c r="M361" s="47"/>
      <c r="N361" s="47"/>
      <c r="O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47"/>
      <c r="AE361" s="48"/>
    </row>
    <row r="362" spans="1:31" x14ac:dyDescent="0.25">
      <c r="A362" s="4"/>
      <c r="B362" s="12"/>
      <c r="H362" s="47"/>
      <c r="I362" s="47"/>
      <c r="K362" s="47"/>
      <c r="L362" s="47"/>
      <c r="M362" s="47"/>
      <c r="N362" s="47"/>
      <c r="O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  <c r="AC362" s="47"/>
      <c r="AE362" s="48"/>
    </row>
    <row r="363" spans="1:31" x14ac:dyDescent="0.25">
      <c r="A363" s="4"/>
      <c r="B363" s="12"/>
      <c r="H363" s="47"/>
      <c r="I363" s="47"/>
      <c r="K363" s="47"/>
      <c r="L363" s="47"/>
      <c r="M363" s="47"/>
      <c r="N363" s="47"/>
      <c r="O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E363" s="48"/>
    </row>
    <row r="364" spans="1:31" x14ac:dyDescent="0.25">
      <c r="A364" s="4"/>
      <c r="B364" s="12"/>
      <c r="H364" s="47"/>
      <c r="I364" s="47"/>
      <c r="K364" s="47"/>
      <c r="L364" s="47"/>
      <c r="M364" s="47"/>
      <c r="N364" s="47"/>
      <c r="O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47"/>
      <c r="AE364" s="48"/>
    </row>
    <row r="365" spans="1:31" x14ac:dyDescent="0.25">
      <c r="A365" s="4"/>
      <c r="B365" s="12"/>
      <c r="H365" s="47"/>
      <c r="I365" s="47"/>
      <c r="K365" s="47"/>
      <c r="L365" s="47"/>
      <c r="M365" s="47"/>
      <c r="N365" s="47"/>
      <c r="O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47"/>
      <c r="AE365" s="48"/>
    </row>
    <row r="366" spans="1:31" x14ac:dyDescent="0.25">
      <c r="A366" s="4"/>
      <c r="B366" s="12"/>
      <c r="H366" s="47"/>
      <c r="I366" s="47"/>
      <c r="K366" s="47"/>
      <c r="L366" s="47"/>
      <c r="M366" s="47"/>
      <c r="N366" s="47"/>
      <c r="O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47"/>
      <c r="AE366" s="48"/>
    </row>
    <row r="367" spans="1:31" x14ac:dyDescent="0.25">
      <c r="A367" s="4"/>
      <c r="B367" s="12"/>
      <c r="H367" s="47"/>
      <c r="I367" s="47"/>
      <c r="K367" s="47"/>
      <c r="L367" s="47"/>
      <c r="M367" s="47"/>
      <c r="N367" s="47"/>
      <c r="O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47"/>
      <c r="AE367" s="48"/>
    </row>
    <row r="368" spans="1:31" x14ac:dyDescent="0.25">
      <c r="A368" s="4"/>
      <c r="B368" s="12"/>
      <c r="H368" s="47"/>
      <c r="I368" s="47"/>
      <c r="K368" s="47"/>
      <c r="L368" s="47"/>
      <c r="M368" s="47"/>
      <c r="N368" s="47"/>
      <c r="O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  <c r="AC368" s="47"/>
      <c r="AE368" s="48"/>
    </row>
    <row r="369" spans="1:31" x14ac:dyDescent="0.25">
      <c r="A369" s="4"/>
      <c r="B369" s="12"/>
      <c r="H369" s="47"/>
      <c r="I369" s="47"/>
      <c r="K369" s="47"/>
      <c r="L369" s="47"/>
      <c r="M369" s="47"/>
      <c r="N369" s="47"/>
      <c r="O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47"/>
      <c r="AE369" s="48"/>
    </row>
    <row r="370" spans="1:31" x14ac:dyDescent="0.25">
      <c r="A370" s="4"/>
      <c r="B370" s="12"/>
      <c r="H370" s="47"/>
      <c r="I370" s="47"/>
      <c r="K370" s="47"/>
      <c r="L370" s="47"/>
      <c r="M370" s="47"/>
      <c r="N370" s="47"/>
      <c r="O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47"/>
      <c r="AE370" s="48"/>
    </row>
    <row r="371" spans="1:31" x14ac:dyDescent="0.25">
      <c r="A371" s="4"/>
      <c r="B371" s="12"/>
      <c r="H371" s="47"/>
      <c r="I371" s="47"/>
      <c r="K371" s="47"/>
      <c r="L371" s="47"/>
      <c r="M371" s="47"/>
      <c r="N371" s="47"/>
      <c r="O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47"/>
      <c r="AE371" s="48"/>
    </row>
    <row r="372" spans="1:31" x14ac:dyDescent="0.25">
      <c r="A372" s="4"/>
      <c r="B372" s="12"/>
      <c r="H372" s="47"/>
      <c r="I372" s="47"/>
      <c r="K372" s="47"/>
      <c r="L372" s="47"/>
      <c r="M372" s="47"/>
      <c r="N372" s="47"/>
      <c r="O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  <c r="AE372" s="48"/>
    </row>
    <row r="373" spans="1:31" x14ac:dyDescent="0.25">
      <c r="A373" s="4"/>
      <c r="B373" s="12"/>
      <c r="H373" s="47"/>
      <c r="I373" s="47"/>
      <c r="K373" s="47"/>
      <c r="L373" s="47"/>
      <c r="M373" s="47"/>
      <c r="N373" s="47"/>
      <c r="O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  <c r="AC373" s="47"/>
      <c r="AE373" s="48"/>
    </row>
    <row r="374" spans="1:31" x14ac:dyDescent="0.25">
      <c r="A374" s="4"/>
      <c r="B374" s="12"/>
      <c r="E374" s="3"/>
      <c r="H374" s="47"/>
      <c r="I374" s="47"/>
      <c r="K374" s="47"/>
      <c r="L374" s="47"/>
      <c r="M374" s="47"/>
      <c r="N374" s="47"/>
      <c r="O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8"/>
    </row>
    <row r="375" spans="1:31" x14ac:dyDescent="0.25">
      <c r="A375" s="4"/>
      <c r="B375" s="12"/>
      <c r="E375" s="3"/>
      <c r="H375" s="47"/>
      <c r="I375" s="47"/>
      <c r="K375" s="47"/>
      <c r="L375" s="47"/>
      <c r="M375" s="47"/>
      <c r="N375" s="47"/>
      <c r="O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48"/>
    </row>
    <row r="376" spans="1:31" x14ac:dyDescent="0.25">
      <c r="A376" s="80"/>
      <c r="B376" s="12"/>
      <c r="C376" s="81"/>
      <c r="E376" s="83"/>
      <c r="F376" s="138"/>
      <c r="G376" s="138"/>
      <c r="H376" s="84"/>
      <c r="I376" s="84"/>
      <c r="J376" s="138"/>
      <c r="K376" s="84"/>
      <c r="L376" s="84"/>
      <c r="M376" s="84"/>
      <c r="N376" s="84"/>
      <c r="O376" s="84"/>
      <c r="P376" s="138"/>
      <c r="Q376" s="84"/>
      <c r="R376" s="84"/>
      <c r="S376" s="84"/>
      <c r="T376" s="84"/>
      <c r="U376" s="84"/>
      <c r="V376" s="84"/>
      <c r="W376" s="84"/>
      <c r="X376" s="47"/>
      <c r="Y376" s="84"/>
      <c r="Z376" s="84"/>
      <c r="AA376" s="84"/>
      <c r="AB376" s="84"/>
      <c r="AC376" s="84"/>
      <c r="AD376" s="84"/>
      <c r="AE376" s="85"/>
    </row>
    <row r="377" spans="1:31" ht="13.8" thickBot="1" x14ac:dyDescent="0.3">
      <c r="A377" s="80"/>
      <c r="B377" s="93"/>
      <c r="C377" s="81"/>
      <c r="D377" s="81"/>
      <c r="E377" s="83"/>
      <c r="F377" s="138"/>
      <c r="G377" s="138"/>
      <c r="H377" s="84"/>
      <c r="I377" s="84"/>
      <c r="J377" s="138"/>
      <c r="K377" s="84"/>
      <c r="L377" s="84"/>
      <c r="M377" s="84"/>
      <c r="N377" s="84"/>
      <c r="O377" s="84"/>
      <c r="P377" s="138"/>
      <c r="Q377" s="84"/>
      <c r="R377" s="84"/>
      <c r="S377" s="84"/>
      <c r="T377" s="84"/>
      <c r="U377" s="84"/>
      <c r="V377" s="84"/>
      <c r="W377" s="84"/>
      <c r="X377" s="84"/>
      <c r="Y377" s="84"/>
      <c r="Z377" s="84"/>
      <c r="AA377" s="84"/>
      <c r="AB377" s="84"/>
      <c r="AC377" s="84"/>
      <c r="AD377" s="84"/>
      <c r="AE377" s="85"/>
    </row>
    <row r="378" spans="1:31" ht="13.8" thickTop="1" x14ac:dyDescent="0.25">
      <c r="A378" s="29"/>
      <c r="B378" s="93"/>
      <c r="C378" s="88"/>
      <c r="D378" s="81"/>
      <c r="E378" s="17"/>
      <c r="F378" s="139"/>
      <c r="G378" s="139"/>
      <c r="H378" s="88"/>
      <c r="I378" s="88"/>
      <c r="J378" s="139"/>
      <c r="K378" s="88"/>
      <c r="L378" s="88"/>
      <c r="M378" s="88"/>
      <c r="N378" s="88"/>
      <c r="O378" s="88"/>
      <c r="P378" s="139"/>
      <c r="Q378" s="88"/>
      <c r="R378" s="88"/>
      <c r="S378" s="88"/>
      <c r="T378" s="88"/>
      <c r="U378" s="88"/>
      <c r="V378" s="88"/>
      <c r="W378" s="88"/>
      <c r="X378" s="88"/>
      <c r="Y378" s="88"/>
      <c r="Z378" s="88"/>
      <c r="AA378" s="88"/>
      <c r="AB378" s="88"/>
      <c r="AC378" s="88"/>
      <c r="AD378" s="88"/>
      <c r="AE378" s="89"/>
    </row>
    <row r="379" spans="1:31" x14ac:dyDescent="0.25">
      <c r="A379" s="34"/>
      <c r="B379" s="95"/>
      <c r="C379" s="39"/>
      <c r="D379" s="33"/>
      <c r="E379" s="39"/>
      <c r="F379" s="140"/>
      <c r="G379" s="140"/>
      <c r="H379" s="39"/>
      <c r="I379" s="39"/>
      <c r="J379" s="140"/>
      <c r="K379" s="39"/>
      <c r="L379" s="39"/>
      <c r="M379" s="39"/>
      <c r="N379" s="39"/>
      <c r="O379" s="39"/>
      <c r="P379" s="140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91"/>
    </row>
    <row r="380" spans="1:31" x14ac:dyDescent="0.25">
      <c r="A380" s="4"/>
      <c r="B380" s="12"/>
      <c r="D380" s="39"/>
      <c r="H380" s="92"/>
      <c r="I380" s="47"/>
      <c r="K380" s="47"/>
      <c r="L380" s="47"/>
      <c r="M380" s="47"/>
      <c r="N380" s="47"/>
      <c r="O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  <c r="AC380" s="47"/>
      <c r="AD380" s="47"/>
      <c r="AE380" s="48"/>
    </row>
    <row r="381" spans="1:31" x14ac:dyDescent="0.25">
      <c r="A381" s="4"/>
      <c r="B381" s="12"/>
      <c r="H381" s="47"/>
      <c r="I381" s="47"/>
      <c r="K381" s="47"/>
      <c r="L381" s="47"/>
      <c r="M381" s="47"/>
      <c r="N381" s="47"/>
      <c r="O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E381" s="48"/>
    </row>
    <row r="382" spans="1:31" x14ac:dyDescent="0.25">
      <c r="A382" s="4"/>
      <c r="B382" s="12"/>
      <c r="H382" s="47"/>
      <c r="I382" s="47"/>
      <c r="K382" s="47"/>
      <c r="L382" s="47"/>
      <c r="M382" s="47"/>
      <c r="N382" s="47"/>
      <c r="O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E382" s="48"/>
    </row>
    <row r="383" spans="1:31" x14ac:dyDescent="0.25">
      <c r="A383" s="4"/>
      <c r="B383" s="12"/>
      <c r="H383" s="47"/>
      <c r="I383" s="47"/>
      <c r="K383" s="47"/>
      <c r="L383" s="47"/>
      <c r="M383" s="47"/>
      <c r="N383" s="47"/>
      <c r="O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47"/>
      <c r="AE383" s="48"/>
    </row>
    <row r="384" spans="1:31" x14ac:dyDescent="0.25">
      <c r="A384" s="4"/>
      <c r="B384" s="12"/>
      <c r="H384" s="47"/>
      <c r="I384" s="47"/>
      <c r="K384" s="47"/>
      <c r="L384" s="47"/>
      <c r="M384" s="47"/>
      <c r="N384" s="47"/>
      <c r="O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47"/>
      <c r="AE384" s="48"/>
    </row>
    <row r="385" spans="1:31" x14ac:dyDescent="0.25">
      <c r="A385" s="4"/>
      <c r="B385" s="12"/>
      <c r="H385" s="47"/>
      <c r="I385" s="92"/>
      <c r="J385" s="147"/>
      <c r="K385" s="47"/>
      <c r="L385" s="47"/>
      <c r="M385" s="47"/>
      <c r="N385" s="47"/>
      <c r="O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  <c r="AC385" s="47"/>
      <c r="AE385" s="48"/>
    </row>
    <row r="386" spans="1:31" x14ac:dyDescent="0.25">
      <c r="A386" s="4"/>
      <c r="B386" s="12"/>
      <c r="H386" s="47"/>
      <c r="I386" s="47"/>
      <c r="K386" s="47"/>
      <c r="L386" s="47"/>
      <c r="M386" s="47"/>
      <c r="N386" s="47"/>
      <c r="O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E386" s="48"/>
    </row>
    <row r="387" spans="1:31" x14ac:dyDescent="0.25">
      <c r="A387" s="4"/>
      <c r="B387" s="12"/>
      <c r="H387" s="47"/>
      <c r="I387" s="47"/>
      <c r="K387" s="47"/>
      <c r="L387" s="47"/>
      <c r="M387" s="47"/>
      <c r="N387" s="47"/>
      <c r="O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  <c r="AC387" s="47"/>
      <c r="AE387" s="48"/>
    </row>
    <row r="388" spans="1:31" x14ac:dyDescent="0.25">
      <c r="A388" s="4"/>
      <c r="B388" s="12"/>
      <c r="H388" s="47"/>
      <c r="I388" s="47"/>
      <c r="K388" s="47"/>
      <c r="L388" s="47"/>
      <c r="M388" s="47"/>
      <c r="N388" s="47"/>
      <c r="O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47"/>
      <c r="AE388" s="48"/>
    </row>
    <row r="389" spans="1:31" x14ac:dyDescent="0.25">
      <c r="A389" s="4"/>
      <c r="B389" s="12"/>
      <c r="H389" s="47"/>
      <c r="I389" s="47"/>
      <c r="K389" s="47"/>
      <c r="L389" s="47"/>
      <c r="M389" s="47"/>
      <c r="N389" s="47"/>
      <c r="O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47"/>
      <c r="AE389" s="48"/>
    </row>
    <row r="390" spans="1:31" x14ac:dyDescent="0.25">
      <c r="A390" s="4"/>
      <c r="B390" s="12"/>
      <c r="H390" s="47"/>
      <c r="I390" s="47"/>
      <c r="K390" s="47"/>
      <c r="L390" s="47"/>
      <c r="M390" s="47"/>
      <c r="N390" s="47"/>
      <c r="O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47"/>
      <c r="AE390" s="48"/>
    </row>
    <row r="391" spans="1:31" x14ac:dyDescent="0.25">
      <c r="A391" s="4"/>
      <c r="B391" s="12"/>
      <c r="H391" s="47"/>
      <c r="I391" s="47"/>
      <c r="K391" s="47"/>
      <c r="L391" s="47"/>
      <c r="M391" s="47"/>
      <c r="N391" s="47"/>
      <c r="O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E391" s="48"/>
    </row>
    <row r="392" spans="1:31" x14ac:dyDescent="0.25">
      <c r="A392" s="4"/>
      <c r="B392" s="12"/>
      <c r="H392" s="47"/>
      <c r="I392" s="47"/>
      <c r="K392" s="47"/>
      <c r="L392" s="47"/>
      <c r="M392" s="47"/>
      <c r="N392" s="47"/>
      <c r="O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E392" s="48"/>
    </row>
    <row r="393" spans="1:31" x14ac:dyDescent="0.25">
      <c r="A393" s="4"/>
      <c r="B393" s="12"/>
      <c r="H393" s="47"/>
      <c r="I393" s="47"/>
      <c r="K393" s="47"/>
      <c r="L393" s="47"/>
      <c r="M393" s="47"/>
      <c r="N393" s="47"/>
      <c r="O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47"/>
      <c r="AE393" s="48"/>
    </row>
    <row r="394" spans="1:31" x14ac:dyDescent="0.25">
      <c r="A394" s="4"/>
      <c r="B394" s="12"/>
      <c r="H394" s="47"/>
      <c r="I394" s="47"/>
      <c r="K394" s="47"/>
      <c r="L394" s="47"/>
      <c r="M394" s="47"/>
      <c r="N394" s="47"/>
      <c r="O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E394" s="48"/>
    </row>
    <row r="395" spans="1:31" x14ac:dyDescent="0.25">
      <c r="A395" s="4"/>
      <c r="B395" s="12"/>
      <c r="H395" s="47"/>
      <c r="I395" s="47"/>
      <c r="K395" s="47"/>
      <c r="L395" s="47"/>
      <c r="M395" s="47"/>
      <c r="N395" s="47"/>
      <c r="O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E395" s="48"/>
    </row>
    <row r="396" spans="1:31" x14ac:dyDescent="0.25">
      <c r="A396" s="4"/>
      <c r="B396" s="12"/>
      <c r="H396" s="47"/>
      <c r="I396" s="47"/>
      <c r="K396" s="47"/>
      <c r="L396" s="47"/>
      <c r="M396" s="47"/>
      <c r="N396" s="47"/>
      <c r="O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47"/>
      <c r="AE396" s="48"/>
    </row>
    <row r="397" spans="1:31" x14ac:dyDescent="0.25">
      <c r="A397" s="4"/>
      <c r="B397" s="12"/>
      <c r="H397" s="47"/>
      <c r="I397" s="47"/>
      <c r="K397" s="47"/>
      <c r="L397" s="47"/>
      <c r="M397" s="47"/>
      <c r="N397" s="47"/>
      <c r="O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47"/>
      <c r="AE397" s="48"/>
    </row>
    <row r="398" spans="1:31" x14ac:dyDescent="0.25">
      <c r="A398" s="4"/>
      <c r="B398" s="12"/>
      <c r="H398" s="47"/>
      <c r="I398" s="47"/>
      <c r="K398" s="47"/>
      <c r="L398" s="47"/>
      <c r="M398" s="47"/>
      <c r="N398" s="47"/>
      <c r="O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E398" s="48"/>
    </row>
    <row r="399" spans="1:31" x14ac:dyDescent="0.25">
      <c r="A399" s="4"/>
      <c r="B399" s="12"/>
      <c r="H399" s="47"/>
      <c r="I399" s="47"/>
      <c r="K399" s="47"/>
      <c r="L399" s="47"/>
      <c r="M399" s="47"/>
      <c r="N399" s="47"/>
      <c r="O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  <c r="AE399" s="48"/>
    </row>
    <row r="400" spans="1:31" x14ac:dyDescent="0.25">
      <c r="A400" s="4"/>
      <c r="B400" s="12"/>
      <c r="H400" s="47"/>
      <c r="I400" s="47"/>
      <c r="K400" s="47"/>
      <c r="L400" s="47"/>
      <c r="M400" s="47"/>
      <c r="N400" s="47"/>
      <c r="O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47"/>
      <c r="AE400" s="48"/>
    </row>
    <row r="401" spans="1:31" x14ac:dyDescent="0.25">
      <c r="A401" s="4"/>
      <c r="B401" s="12"/>
      <c r="H401" s="47"/>
      <c r="I401" s="47"/>
      <c r="K401" s="47"/>
      <c r="L401" s="47"/>
      <c r="M401" s="47"/>
      <c r="N401" s="47"/>
      <c r="O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E401" s="48"/>
    </row>
    <row r="402" spans="1:31" x14ac:dyDescent="0.25">
      <c r="A402" s="4"/>
      <c r="B402" s="12"/>
      <c r="H402" s="47"/>
      <c r="I402" s="47"/>
      <c r="K402" s="47"/>
      <c r="L402" s="47"/>
      <c r="M402" s="47"/>
      <c r="N402" s="47"/>
      <c r="O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E402" s="48"/>
    </row>
    <row r="403" spans="1:31" x14ac:dyDescent="0.25">
      <c r="A403" s="4"/>
      <c r="B403" s="12"/>
      <c r="H403" s="47"/>
      <c r="I403" s="47"/>
      <c r="K403" s="47"/>
      <c r="L403" s="47"/>
      <c r="M403" s="47"/>
      <c r="N403" s="47"/>
      <c r="O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47"/>
      <c r="AE403" s="48"/>
    </row>
    <row r="404" spans="1:31" x14ac:dyDescent="0.25">
      <c r="A404" s="4"/>
      <c r="B404" s="12"/>
      <c r="H404" s="47"/>
      <c r="I404" s="47"/>
      <c r="K404" s="47"/>
      <c r="L404" s="47"/>
      <c r="M404" s="47"/>
      <c r="N404" s="47"/>
      <c r="O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E404" s="48"/>
    </row>
    <row r="405" spans="1:31" x14ac:dyDescent="0.25">
      <c r="A405" s="4"/>
      <c r="B405" s="12"/>
      <c r="H405" s="47"/>
      <c r="I405" s="47"/>
      <c r="K405" s="47"/>
      <c r="L405" s="47"/>
      <c r="M405" s="47"/>
      <c r="N405" s="47"/>
      <c r="O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E405" s="48"/>
    </row>
    <row r="406" spans="1:31" x14ac:dyDescent="0.25">
      <c r="A406" s="4"/>
      <c r="B406" s="12"/>
      <c r="H406" s="47"/>
      <c r="I406" s="47"/>
      <c r="K406" s="47"/>
      <c r="L406" s="47"/>
      <c r="M406" s="47"/>
      <c r="N406" s="47"/>
      <c r="O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47"/>
      <c r="AE406" s="48"/>
    </row>
    <row r="407" spans="1:31" x14ac:dyDescent="0.25">
      <c r="A407" s="4"/>
      <c r="B407" s="12"/>
      <c r="H407" s="47"/>
      <c r="I407" s="47"/>
      <c r="K407" s="47"/>
      <c r="L407" s="47"/>
      <c r="M407" s="47"/>
      <c r="N407" s="47"/>
      <c r="O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  <c r="AC407" s="47"/>
      <c r="AE407" s="48"/>
    </row>
    <row r="408" spans="1:31" x14ac:dyDescent="0.25">
      <c r="A408" s="4"/>
      <c r="B408" s="12"/>
      <c r="H408" s="47"/>
      <c r="I408" s="47"/>
      <c r="K408" s="47"/>
      <c r="L408" s="47"/>
      <c r="M408" s="47"/>
      <c r="N408" s="47"/>
      <c r="O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  <c r="AC408" s="47"/>
      <c r="AE408" s="48"/>
    </row>
    <row r="409" spans="1:31" x14ac:dyDescent="0.25">
      <c r="A409" s="4"/>
      <c r="B409" s="12"/>
      <c r="H409" s="47"/>
      <c r="I409" s="47"/>
      <c r="K409" s="47"/>
      <c r="L409" s="47"/>
      <c r="M409" s="47"/>
      <c r="N409" s="47"/>
      <c r="O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  <c r="AC409" s="47"/>
      <c r="AE409" s="48"/>
    </row>
    <row r="410" spans="1:31" x14ac:dyDescent="0.25">
      <c r="A410" s="4"/>
      <c r="B410" s="12"/>
      <c r="H410" s="47"/>
      <c r="I410" s="47"/>
      <c r="K410" s="47"/>
      <c r="L410" s="47"/>
      <c r="M410" s="47"/>
      <c r="N410" s="47"/>
      <c r="O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  <c r="AC410" s="47"/>
      <c r="AE410" s="48"/>
    </row>
    <row r="411" spans="1:31" x14ac:dyDescent="0.25">
      <c r="A411" s="4"/>
      <c r="B411" s="12"/>
      <c r="H411" s="47"/>
      <c r="I411" s="47"/>
      <c r="K411" s="47"/>
      <c r="L411" s="47"/>
      <c r="M411" s="47"/>
      <c r="N411" s="47"/>
      <c r="O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  <c r="AC411" s="47"/>
      <c r="AE411" s="48"/>
    </row>
    <row r="412" spans="1:31" x14ac:dyDescent="0.25">
      <c r="A412" s="4"/>
      <c r="B412" s="12"/>
      <c r="H412" s="47"/>
      <c r="I412" s="47"/>
      <c r="K412" s="47"/>
      <c r="L412" s="47"/>
      <c r="M412" s="47"/>
      <c r="N412" s="47"/>
      <c r="O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  <c r="AC412" s="47"/>
      <c r="AE412" s="48"/>
    </row>
    <row r="413" spans="1:31" x14ac:dyDescent="0.25">
      <c r="A413" s="4"/>
      <c r="B413" s="12"/>
      <c r="E413" s="3"/>
      <c r="H413" s="47"/>
      <c r="I413" s="47"/>
      <c r="K413" s="47"/>
      <c r="L413" s="47"/>
      <c r="M413" s="47"/>
      <c r="N413" s="47"/>
      <c r="O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  <c r="AC413" s="47"/>
      <c r="AD413" s="47"/>
      <c r="AE413" s="48"/>
    </row>
    <row r="414" spans="1:31" x14ac:dyDescent="0.25">
      <c r="A414" s="80"/>
      <c r="B414" s="12"/>
      <c r="E414" s="3"/>
      <c r="H414" s="47"/>
      <c r="I414" s="47"/>
      <c r="K414" s="47"/>
      <c r="L414" s="47"/>
      <c r="M414" s="47"/>
      <c r="N414" s="47"/>
      <c r="O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  <c r="AC414" s="47"/>
      <c r="AD414" s="47"/>
      <c r="AE414" s="48"/>
    </row>
    <row r="415" spans="1:31" x14ac:dyDescent="0.25">
      <c r="A415" s="80"/>
      <c r="B415" s="12"/>
      <c r="C415" s="81"/>
      <c r="E415" s="83"/>
      <c r="F415" s="138"/>
      <c r="G415" s="138"/>
      <c r="H415" s="84"/>
      <c r="I415" s="84"/>
      <c r="J415" s="138"/>
      <c r="K415" s="84"/>
      <c r="L415" s="84"/>
      <c r="M415" s="84"/>
      <c r="N415" s="84"/>
      <c r="O415" s="84"/>
      <c r="P415" s="138"/>
      <c r="Q415" s="84"/>
      <c r="R415" s="84"/>
      <c r="S415" s="84"/>
      <c r="T415" s="84"/>
      <c r="U415" s="84"/>
      <c r="V415" s="84"/>
      <c r="W415" s="84"/>
      <c r="X415" s="47"/>
      <c r="Y415" s="84"/>
      <c r="Z415" s="84"/>
      <c r="AA415" s="84"/>
      <c r="AB415" s="84"/>
      <c r="AC415" s="84"/>
      <c r="AD415" s="84"/>
      <c r="AE415" s="85"/>
    </row>
    <row r="416" spans="1:31" ht="13.8" thickBot="1" x14ac:dyDescent="0.3">
      <c r="A416" s="96"/>
      <c r="B416" s="93"/>
      <c r="C416" s="19"/>
      <c r="D416" s="81"/>
      <c r="E416" s="97"/>
      <c r="F416" s="142"/>
      <c r="G416" s="142"/>
      <c r="H416" s="20"/>
      <c r="I416" s="20"/>
      <c r="J416" s="142"/>
      <c r="K416" s="20"/>
      <c r="L416" s="20"/>
      <c r="M416" s="20"/>
      <c r="N416" s="20"/>
      <c r="O416" s="20"/>
      <c r="P416" s="142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1"/>
    </row>
    <row r="417" spans="1:31" ht="13.8" thickTop="1" x14ac:dyDescent="0.25">
      <c r="A417" s="22"/>
      <c r="B417" s="98"/>
      <c r="C417" s="23"/>
      <c r="D417" s="19"/>
      <c r="E417" s="24"/>
      <c r="F417" s="143"/>
      <c r="G417" s="143"/>
      <c r="H417" s="23"/>
      <c r="I417" s="23"/>
      <c r="J417" s="143"/>
      <c r="K417" s="23"/>
      <c r="L417" s="23"/>
      <c r="M417" s="23"/>
      <c r="N417" s="23"/>
      <c r="O417" s="23"/>
      <c r="P417" s="14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5"/>
    </row>
    <row r="418" spans="1:31" x14ac:dyDescent="0.25">
      <c r="A418" s="4"/>
      <c r="B418" s="99"/>
      <c r="C418" s="39"/>
      <c r="D418" s="26"/>
      <c r="E418" s="39"/>
      <c r="F418" s="140"/>
      <c r="G418" s="140"/>
      <c r="H418" s="39"/>
      <c r="I418" s="39"/>
      <c r="J418" s="140"/>
      <c r="K418" s="39"/>
      <c r="L418" s="39"/>
      <c r="M418" s="39"/>
      <c r="N418" s="39"/>
      <c r="O418" s="39"/>
      <c r="P418" s="140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91"/>
    </row>
    <row r="419" spans="1:31" x14ac:dyDescent="0.25">
      <c r="A419" s="4"/>
      <c r="B419" s="12"/>
      <c r="D419" s="39"/>
      <c r="H419" s="92"/>
      <c r="I419" s="47"/>
      <c r="K419" s="47"/>
      <c r="L419" s="47"/>
      <c r="M419" s="47"/>
      <c r="N419" s="47"/>
      <c r="O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  <c r="AC419" s="47"/>
      <c r="AD419" s="47"/>
      <c r="AE419" s="48"/>
    </row>
    <row r="420" spans="1:31" x14ac:dyDescent="0.25">
      <c r="A420" s="4"/>
      <c r="B420" s="12"/>
      <c r="H420" s="47"/>
      <c r="I420" s="47"/>
      <c r="K420" s="47"/>
      <c r="L420" s="47"/>
      <c r="M420" s="47"/>
      <c r="N420" s="47"/>
      <c r="O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E420" s="48"/>
    </row>
    <row r="421" spans="1:31" x14ac:dyDescent="0.25">
      <c r="A421" s="4"/>
      <c r="B421" s="12"/>
      <c r="H421" s="47"/>
      <c r="I421" s="47"/>
      <c r="K421" s="47"/>
      <c r="L421" s="47"/>
      <c r="M421" s="47"/>
      <c r="N421" s="47"/>
      <c r="O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  <c r="AC421" s="47"/>
      <c r="AE421" s="48"/>
    </row>
    <row r="422" spans="1:31" x14ac:dyDescent="0.25">
      <c r="A422" s="4"/>
      <c r="B422" s="12"/>
      <c r="H422" s="47"/>
      <c r="I422" s="47"/>
      <c r="K422" s="47"/>
      <c r="L422" s="47"/>
      <c r="M422" s="47"/>
      <c r="N422" s="47"/>
      <c r="O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  <c r="AC422" s="47"/>
      <c r="AE422" s="48"/>
    </row>
    <row r="423" spans="1:31" x14ac:dyDescent="0.25">
      <c r="A423" s="4"/>
      <c r="B423" s="12"/>
      <c r="H423" s="47"/>
      <c r="I423" s="92"/>
      <c r="J423" s="147"/>
      <c r="K423" s="47"/>
      <c r="L423" s="47"/>
      <c r="M423" s="47"/>
      <c r="N423" s="47"/>
      <c r="O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  <c r="AC423" s="47"/>
      <c r="AE423" s="48"/>
    </row>
    <row r="424" spans="1:31" x14ac:dyDescent="0.25">
      <c r="A424" s="4"/>
      <c r="B424" s="12"/>
      <c r="H424" s="47"/>
      <c r="I424" s="47"/>
      <c r="K424" s="47"/>
      <c r="L424" s="47"/>
      <c r="M424" s="47"/>
      <c r="N424" s="47"/>
      <c r="O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  <c r="AC424" s="47"/>
      <c r="AE424" s="48"/>
    </row>
    <row r="425" spans="1:31" x14ac:dyDescent="0.25">
      <c r="A425" s="4"/>
      <c r="B425" s="12"/>
      <c r="H425" s="47"/>
      <c r="I425" s="47"/>
      <c r="K425" s="47"/>
      <c r="L425" s="47"/>
      <c r="M425" s="47"/>
      <c r="N425" s="47"/>
      <c r="O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  <c r="AC425" s="47"/>
      <c r="AE425" s="48"/>
    </row>
    <row r="426" spans="1:31" x14ac:dyDescent="0.25">
      <c r="A426" s="4"/>
      <c r="B426" s="12"/>
      <c r="H426" s="47"/>
      <c r="I426" s="47"/>
      <c r="K426" s="47"/>
      <c r="L426" s="47"/>
      <c r="M426" s="47"/>
      <c r="N426" s="47"/>
      <c r="O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  <c r="AC426" s="47"/>
      <c r="AE426" s="48"/>
    </row>
    <row r="427" spans="1:31" x14ac:dyDescent="0.25">
      <c r="A427" s="4"/>
      <c r="B427" s="12"/>
      <c r="H427" s="47"/>
      <c r="I427" s="47"/>
      <c r="K427" s="47"/>
      <c r="L427" s="47"/>
      <c r="M427" s="47"/>
      <c r="N427" s="47"/>
      <c r="O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  <c r="AC427" s="47"/>
      <c r="AE427" s="48"/>
    </row>
    <row r="428" spans="1:31" x14ac:dyDescent="0.25">
      <c r="A428" s="4"/>
      <c r="B428" s="12"/>
      <c r="H428" s="47"/>
      <c r="I428" s="47"/>
      <c r="K428" s="47"/>
      <c r="L428" s="47"/>
      <c r="M428" s="47"/>
      <c r="N428" s="47"/>
      <c r="O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  <c r="AC428" s="47"/>
      <c r="AE428" s="48"/>
    </row>
    <row r="429" spans="1:31" x14ac:dyDescent="0.25">
      <c r="A429" s="4"/>
      <c r="B429" s="12"/>
      <c r="H429" s="47"/>
      <c r="I429" s="47"/>
      <c r="K429" s="47"/>
      <c r="L429" s="47"/>
      <c r="M429" s="47"/>
      <c r="N429" s="47"/>
      <c r="O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  <c r="AC429" s="47"/>
      <c r="AE429" s="48"/>
    </row>
    <row r="430" spans="1:31" x14ac:dyDescent="0.25">
      <c r="A430" s="4"/>
      <c r="B430" s="12"/>
      <c r="H430" s="47"/>
      <c r="I430" s="47"/>
      <c r="K430" s="47"/>
      <c r="L430" s="47"/>
      <c r="M430" s="47"/>
      <c r="N430" s="47"/>
      <c r="O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  <c r="AC430" s="47"/>
      <c r="AE430" s="48"/>
    </row>
    <row r="431" spans="1:31" x14ac:dyDescent="0.25">
      <c r="A431" s="4"/>
      <c r="B431" s="12"/>
      <c r="H431" s="47"/>
      <c r="I431" s="47"/>
      <c r="K431" s="47"/>
      <c r="L431" s="47"/>
      <c r="M431" s="47"/>
      <c r="N431" s="47"/>
      <c r="O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  <c r="AC431" s="47"/>
      <c r="AE431" s="48"/>
    </row>
    <row r="432" spans="1:31" x14ac:dyDescent="0.25">
      <c r="A432" s="4"/>
      <c r="B432" s="12"/>
      <c r="H432" s="47"/>
      <c r="I432" s="47"/>
      <c r="K432" s="47"/>
      <c r="L432" s="47"/>
      <c r="M432" s="47"/>
      <c r="N432" s="47"/>
      <c r="O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  <c r="AC432" s="47"/>
      <c r="AE432" s="48"/>
    </row>
    <row r="433" spans="1:31" x14ac:dyDescent="0.25">
      <c r="A433" s="4"/>
      <c r="B433" s="12"/>
      <c r="H433" s="47"/>
      <c r="I433" s="47"/>
      <c r="K433" s="47"/>
      <c r="L433" s="47"/>
      <c r="M433" s="47"/>
      <c r="N433" s="47"/>
      <c r="O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  <c r="AC433" s="47"/>
      <c r="AE433" s="48"/>
    </row>
    <row r="434" spans="1:31" x14ac:dyDescent="0.25">
      <c r="A434" s="4"/>
      <c r="B434" s="12"/>
      <c r="H434" s="47"/>
      <c r="I434" s="47"/>
      <c r="K434" s="47"/>
      <c r="L434" s="47"/>
      <c r="M434" s="47"/>
      <c r="N434" s="47"/>
      <c r="O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  <c r="AC434" s="47"/>
      <c r="AE434" s="48"/>
    </row>
    <row r="435" spans="1:31" x14ac:dyDescent="0.25">
      <c r="A435" s="4"/>
      <c r="B435" s="12"/>
      <c r="H435" s="47"/>
      <c r="I435" s="47"/>
      <c r="K435" s="47"/>
      <c r="L435" s="47"/>
      <c r="M435" s="47"/>
      <c r="N435" s="47"/>
      <c r="O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  <c r="AC435" s="47"/>
      <c r="AE435" s="48"/>
    </row>
    <row r="436" spans="1:31" x14ac:dyDescent="0.25">
      <c r="A436" s="4"/>
      <c r="B436" s="12"/>
      <c r="H436" s="47"/>
      <c r="I436" s="47"/>
      <c r="K436" s="47"/>
      <c r="L436" s="47"/>
      <c r="M436" s="47"/>
      <c r="N436" s="47"/>
      <c r="O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  <c r="AC436" s="47"/>
      <c r="AE436" s="48"/>
    </row>
    <row r="437" spans="1:31" x14ac:dyDescent="0.25">
      <c r="A437" s="4"/>
      <c r="B437" s="12"/>
      <c r="H437" s="47"/>
      <c r="I437" s="47"/>
      <c r="K437" s="47"/>
      <c r="L437" s="47"/>
      <c r="M437" s="47"/>
      <c r="N437" s="47"/>
      <c r="O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  <c r="AC437" s="47"/>
      <c r="AE437" s="48"/>
    </row>
    <row r="438" spans="1:31" x14ac:dyDescent="0.25">
      <c r="A438" s="4"/>
      <c r="B438" s="12"/>
      <c r="H438" s="47"/>
      <c r="I438" s="47"/>
      <c r="K438" s="47"/>
      <c r="L438" s="47"/>
      <c r="M438" s="47"/>
      <c r="N438" s="47"/>
      <c r="O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  <c r="AC438" s="47"/>
      <c r="AE438" s="48"/>
    </row>
    <row r="439" spans="1:31" x14ac:dyDescent="0.25">
      <c r="A439" s="4"/>
      <c r="B439" s="12"/>
      <c r="H439" s="47"/>
      <c r="I439" s="47"/>
      <c r="K439" s="47"/>
      <c r="L439" s="47"/>
      <c r="M439" s="47"/>
      <c r="N439" s="47"/>
      <c r="O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  <c r="AC439" s="47"/>
      <c r="AE439" s="48"/>
    </row>
    <row r="440" spans="1:31" x14ac:dyDescent="0.25">
      <c r="A440" s="4"/>
      <c r="B440" s="12"/>
      <c r="H440" s="47"/>
      <c r="I440" s="47"/>
      <c r="K440" s="47"/>
      <c r="L440" s="47"/>
      <c r="M440" s="47"/>
      <c r="N440" s="47"/>
      <c r="O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  <c r="AC440" s="47"/>
      <c r="AE440" s="48"/>
    </row>
    <row r="441" spans="1:31" x14ac:dyDescent="0.25">
      <c r="A441" s="4"/>
      <c r="B441" s="12"/>
      <c r="H441" s="47"/>
      <c r="I441" s="47"/>
      <c r="K441" s="47"/>
      <c r="L441" s="47"/>
      <c r="M441" s="47"/>
      <c r="N441" s="47"/>
      <c r="O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47"/>
      <c r="AE441" s="48"/>
    </row>
    <row r="442" spans="1:31" x14ac:dyDescent="0.25">
      <c r="A442" s="4"/>
      <c r="B442" s="12"/>
      <c r="H442" s="47"/>
      <c r="I442" s="47"/>
      <c r="K442" s="47"/>
      <c r="L442" s="47"/>
      <c r="M442" s="47"/>
      <c r="N442" s="47"/>
      <c r="O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  <c r="AC442" s="47"/>
      <c r="AE442" s="48"/>
    </row>
    <row r="443" spans="1:31" x14ac:dyDescent="0.25">
      <c r="A443" s="4"/>
      <c r="B443" s="12"/>
      <c r="H443" s="47"/>
      <c r="I443" s="47"/>
      <c r="K443" s="47"/>
      <c r="L443" s="47"/>
      <c r="M443" s="47"/>
      <c r="N443" s="47"/>
      <c r="O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  <c r="AC443" s="47"/>
      <c r="AE443" s="48"/>
    </row>
    <row r="444" spans="1:31" x14ac:dyDescent="0.25">
      <c r="A444" s="4"/>
      <c r="B444" s="12"/>
      <c r="H444" s="47"/>
      <c r="I444" s="47"/>
      <c r="K444" s="47"/>
      <c r="L444" s="47"/>
      <c r="M444" s="47"/>
      <c r="N444" s="47"/>
      <c r="O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  <c r="AC444" s="47"/>
      <c r="AE444" s="48"/>
    </row>
    <row r="445" spans="1:31" x14ac:dyDescent="0.25">
      <c r="A445" s="4"/>
      <c r="B445" s="12"/>
      <c r="H445" s="47"/>
      <c r="I445" s="47"/>
      <c r="K445" s="47"/>
      <c r="L445" s="47"/>
      <c r="M445" s="47"/>
      <c r="N445" s="47"/>
      <c r="O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  <c r="AC445" s="47"/>
      <c r="AE445" s="48"/>
    </row>
    <row r="446" spans="1:31" x14ac:dyDescent="0.25">
      <c r="A446" s="4"/>
      <c r="B446" s="12"/>
      <c r="H446" s="47"/>
      <c r="I446" s="47"/>
      <c r="K446" s="47"/>
      <c r="L446" s="47"/>
      <c r="M446" s="47"/>
      <c r="N446" s="47"/>
      <c r="O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  <c r="AC446" s="47"/>
      <c r="AE446" s="48"/>
    </row>
    <row r="447" spans="1:31" x14ac:dyDescent="0.25">
      <c r="A447" s="4"/>
      <c r="B447" s="12"/>
      <c r="H447" s="47"/>
      <c r="I447" s="47"/>
      <c r="K447" s="47"/>
      <c r="L447" s="47"/>
      <c r="M447" s="47"/>
      <c r="N447" s="47"/>
      <c r="O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  <c r="AC447" s="47"/>
      <c r="AE447" s="48"/>
    </row>
    <row r="448" spans="1:31" x14ac:dyDescent="0.25">
      <c r="A448" s="4"/>
      <c r="B448" s="12"/>
      <c r="H448" s="47"/>
      <c r="I448" s="47"/>
      <c r="K448" s="47"/>
      <c r="L448" s="47"/>
      <c r="M448" s="47"/>
      <c r="N448" s="47"/>
      <c r="O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  <c r="AC448" s="47"/>
      <c r="AE448" s="48"/>
    </row>
    <row r="449" spans="1:31" x14ac:dyDescent="0.25">
      <c r="A449" s="4"/>
      <c r="B449" s="12"/>
      <c r="H449" s="47"/>
      <c r="I449" s="47"/>
      <c r="K449" s="47"/>
      <c r="L449" s="47"/>
      <c r="M449" s="47"/>
      <c r="N449" s="47"/>
      <c r="O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  <c r="AC449" s="47"/>
      <c r="AE449" s="48"/>
    </row>
    <row r="450" spans="1:31" x14ac:dyDescent="0.25">
      <c r="A450" s="4"/>
      <c r="B450" s="12"/>
      <c r="H450" s="47"/>
      <c r="I450" s="47"/>
      <c r="K450" s="47"/>
      <c r="L450" s="47"/>
      <c r="M450" s="47"/>
      <c r="N450" s="47"/>
      <c r="O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  <c r="AC450" s="47"/>
      <c r="AE450" s="48"/>
    </row>
    <row r="451" spans="1:31" x14ac:dyDescent="0.25">
      <c r="A451" s="4"/>
      <c r="B451" s="12"/>
      <c r="H451" s="47"/>
      <c r="I451" s="47"/>
      <c r="K451" s="47"/>
      <c r="L451" s="47"/>
      <c r="M451" s="47"/>
      <c r="N451" s="47"/>
      <c r="O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  <c r="AC451" s="47"/>
      <c r="AE451" s="48"/>
    </row>
    <row r="452" spans="1:31" x14ac:dyDescent="0.25">
      <c r="A452" s="4"/>
      <c r="B452" s="12"/>
      <c r="E452" s="3"/>
      <c r="H452" s="47"/>
      <c r="I452" s="47"/>
      <c r="K452" s="47"/>
      <c r="L452" s="47"/>
      <c r="M452" s="47"/>
      <c r="N452" s="47"/>
      <c r="O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  <c r="AC452" s="47"/>
      <c r="AD452" s="47"/>
      <c r="AE452" s="48"/>
    </row>
    <row r="453" spans="1:31" x14ac:dyDescent="0.25">
      <c r="A453" s="80"/>
      <c r="E453" s="3"/>
      <c r="H453" s="47"/>
      <c r="I453" s="47"/>
      <c r="K453" s="47"/>
      <c r="L453" s="47"/>
      <c r="M453" s="47"/>
      <c r="N453" s="47"/>
      <c r="O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  <c r="AC453" s="47"/>
      <c r="AD453" s="47"/>
      <c r="AE453" s="48"/>
    </row>
    <row r="454" spans="1:31" x14ac:dyDescent="0.25">
      <c r="A454" s="80"/>
      <c r="C454" s="81"/>
      <c r="E454" s="83"/>
      <c r="F454" s="138"/>
      <c r="G454" s="138"/>
      <c r="H454" s="84"/>
      <c r="I454" s="84"/>
      <c r="J454" s="138"/>
      <c r="K454" s="84"/>
      <c r="L454" s="84"/>
      <c r="M454" s="84"/>
      <c r="N454" s="84"/>
      <c r="O454" s="84"/>
      <c r="P454" s="138"/>
      <c r="Q454" s="84"/>
      <c r="R454" s="84"/>
      <c r="S454" s="84"/>
      <c r="T454" s="84"/>
      <c r="U454" s="84"/>
      <c r="V454" s="84"/>
      <c r="W454" s="84"/>
      <c r="X454" s="47"/>
      <c r="Y454" s="84"/>
      <c r="Z454" s="84"/>
      <c r="AA454" s="84"/>
      <c r="AB454" s="84"/>
      <c r="AC454" s="84"/>
      <c r="AD454" s="84"/>
      <c r="AE454" s="85"/>
    </row>
    <row r="455" spans="1:31" x14ac:dyDescent="0.25">
      <c r="B455" s="86"/>
      <c r="C455" s="81"/>
      <c r="D455" s="81"/>
      <c r="E455" s="83"/>
      <c r="F455" s="138"/>
      <c r="G455" s="138"/>
      <c r="H455" s="84"/>
      <c r="I455" s="84"/>
      <c r="J455" s="138"/>
      <c r="K455" s="84"/>
      <c r="L455" s="84"/>
      <c r="M455" s="84"/>
      <c r="N455" s="84"/>
      <c r="O455" s="84"/>
      <c r="P455" s="138"/>
      <c r="Q455" s="84"/>
      <c r="R455" s="84"/>
      <c r="S455" s="84"/>
      <c r="T455" s="84"/>
      <c r="U455" s="84"/>
      <c r="V455" s="84"/>
      <c r="W455" s="84"/>
      <c r="X455" s="84"/>
      <c r="Y455" s="84"/>
      <c r="Z455" s="84"/>
      <c r="AA455" s="84"/>
      <c r="AB455" s="84"/>
      <c r="AC455" s="84"/>
      <c r="AD455" s="84"/>
      <c r="AE455" s="85"/>
    </row>
    <row r="456" spans="1:31" x14ac:dyDescent="0.25">
      <c r="B456" s="86"/>
      <c r="D456" s="81"/>
      <c r="E456" s="27"/>
      <c r="H456" s="47"/>
      <c r="I456" s="47"/>
      <c r="K456" s="47"/>
      <c r="L456" s="47"/>
      <c r="M456" s="47"/>
      <c r="N456" s="47"/>
      <c r="O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  <c r="AC456" s="47"/>
      <c r="AD456" s="47"/>
      <c r="AE456" s="47"/>
    </row>
    <row r="457" spans="1:31" x14ac:dyDescent="0.25">
      <c r="F457" s="144"/>
      <c r="H457" s="47"/>
      <c r="I457" s="47"/>
      <c r="K457" s="47"/>
      <c r="L457" s="47"/>
      <c r="M457" s="47"/>
      <c r="N457" s="47"/>
      <c r="O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  <c r="AC457" s="47"/>
      <c r="AD457" s="47"/>
      <c r="AE457" s="47"/>
    </row>
    <row r="458" spans="1:31" x14ac:dyDescent="0.25">
      <c r="F458" s="144"/>
    </row>
    <row r="459" spans="1:31" x14ac:dyDescent="0.25">
      <c r="F459" s="144"/>
    </row>
    <row r="460" spans="1:31" x14ac:dyDescent="0.25">
      <c r="F460" s="144"/>
    </row>
    <row r="465" spans="2:10" x14ac:dyDescent="0.25">
      <c r="B465" s="28"/>
    </row>
    <row r="466" spans="2:10" x14ac:dyDescent="0.25">
      <c r="B466" s="41"/>
    </row>
    <row r="468" spans="2:10" x14ac:dyDescent="0.25">
      <c r="B468" s="41"/>
      <c r="H468" s="100"/>
    </row>
    <row r="470" spans="2:10" x14ac:dyDescent="0.25">
      <c r="H470" s="101"/>
    </row>
    <row r="480" spans="2:10" x14ac:dyDescent="0.25">
      <c r="I480" s="102"/>
      <c r="J480" s="148"/>
    </row>
    <row r="483" spans="2:12" x14ac:dyDescent="0.25">
      <c r="B483" s="28"/>
    </row>
    <row r="484" spans="2:12" x14ac:dyDescent="0.25">
      <c r="B484" s="28"/>
    </row>
    <row r="485" spans="2:12" x14ac:dyDescent="0.25">
      <c r="K485" s="102"/>
      <c r="L485" s="102"/>
    </row>
    <row r="487" spans="2:12" x14ac:dyDescent="0.25">
      <c r="B487" s="28"/>
      <c r="K487" s="102"/>
      <c r="L487" s="102"/>
    </row>
  </sheetData>
  <pageMargins left="0.7" right="0.7" top="0.75" bottom="0.75" header="0.3" footer="0.3"/>
  <pageSetup paperSize="9" scale="33" fitToHeight="0" orientation="landscape" r:id="rId1"/>
  <ignoredErrors>
    <ignoredError sqref="AE8 AE80 AE14 AE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Becky Maoudis Parish Clerk</cp:lastModifiedBy>
  <cp:lastPrinted>2022-04-11T21:46:18Z</cp:lastPrinted>
  <dcterms:created xsi:type="dcterms:W3CDTF">2018-04-10T20:16:19Z</dcterms:created>
  <dcterms:modified xsi:type="dcterms:W3CDTF">2024-04-09T17:15:36Z</dcterms:modified>
</cp:coreProperties>
</file>